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7175" windowHeight="4620" tabRatio="926" activeTab="10"/>
  </bookViews>
  <sheets>
    <sheet name="Repair 1" sheetId="1" r:id="rId1"/>
    <sheet name="Repair 2" sheetId="25" r:id="rId2"/>
    <sheet name="Repair 3" sheetId="26" r:id="rId3"/>
    <sheet name="Repair 4" sheetId="27" r:id="rId4"/>
    <sheet name="Repair 5" sheetId="28" r:id="rId5"/>
    <sheet name="Repair 6" sheetId="29" r:id="rId6"/>
    <sheet name="Repair 7" sheetId="30" r:id="rId7"/>
    <sheet name="Repair 8" sheetId="31" r:id="rId8"/>
    <sheet name="Repair 9" sheetId="32" r:id="rId9"/>
    <sheet name="Repair 10" sheetId="33" r:id="rId10"/>
    <sheet name="Invoice" sheetId="15" r:id="rId11"/>
    <sheet name="Form Instructions" sheetId="34" r:id="rId12"/>
    <sheet name="Dropdown" sheetId="3" r:id="rId13"/>
  </sheets>
  <definedNames>
    <definedName name="_xlnm.Print_Area" localSheetId="10">Invoice!$A$1:$I$26</definedName>
    <definedName name="_xlnm.Print_Area" localSheetId="0">'Repair 1'!$A$1:$H$45</definedName>
    <definedName name="_xlnm.Print_Area" localSheetId="9">'Repair 10'!$A$1:$H$45</definedName>
    <definedName name="_xlnm.Print_Area" localSheetId="1">'Repair 2'!$A$1:$H$45</definedName>
    <definedName name="_xlnm.Print_Area" localSheetId="2">'Repair 3'!$A$1:$H$45</definedName>
    <definedName name="_xlnm.Print_Area" localSheetId="3">'Repair 4'!$A$1:$H$45</definedName>
    <definedName name="_xlnm.Print_Area" localSheetId="4">'Repair 5'!$A$1:$H$45</definedName>
    <definedName name="_xlnm.Print_Area" localSheetId="5">'Repair 6'!$A$1:$H$45</definedName>
    <definedName name="_xlnm.Print_Area" localSheetId="6">'Repair 7'!$A$1:$H$45</definedName>
    <definedName name="_xlnm.Print_Area" localSheetId="7">'Repair 8'!$A$1:$H$45</definedName>
    <definedName name="_xlnm.Print_Area" localSheetId="8">'Repair 9'!$A$1:$H$45</definedName>
  </definedNames>
  <calcPr calcId="145621"/>
</workbook>
</file>

<file path=xl/calcChain.xml><?xml version="1.0" encoding="utf-8"?>
<calcChain xmlns="http://schemas.openxmlformats.org/spreadsheetml/2006/main">
  <c r="F2" i="1" l="1"/>
  <c r="F2" i="33"/>
  <c r="F2" i="32"/>
  <c r="F2" i="31"/>
  <c r="F2" i="30"/>
  <c r="F2" i="29"/>
  <c r="F2" i="28"/>
  <c r="F2" i="27"/>
  <c r="F2" i="26"/>
  <c r="F2" i="25"/>
  <c r="G44" i="1" l="1"/>
  <c r="E44" i="1"/>
  <c r="J12" i="1" s="1"/>
  <c r="E35" i="1"/>
  <c r="H34" i="1"/>
  <c r="H33" i="1"/>
  <c r="H32" i="1"/>
  <c r="E27" i="1"/>
  <c r="H26" i="1"/>
  <c r="H25" i="1"/>
  <c r="H24" i="1"/>
  <c r="H23" i="1"/>
  <c r="E18" i="1"/>
  <c r="D40" i="1" s="1"/>
  <c r="E12" i="15" s="1"/>
  <c r="H17" i="1"/>
  <c r="H16" i="1"/>
  <c r="H15" i="1"/>
  <c r="H14" i="1"/>
  <c r="H13" i="1"/>
  <c r="H12" i="1"/>
  <c r="G6" i="1"/>
  <c r="G4" i="1"/>
  <c r="F3" i="1"/>
  <c r="H17" i="33"/>
  <c r="H17" i="32"/>
  <c r="H17" i="31"/>
  <c r="H17" i="30"/>
  <c r="H17" i="29"/>
  <c r="H17" i="28"/>
  <c r="H17" i="27"/>
  <c r="H17" i="26"/>
  <c r="H17" i="25"/>
  <c r="G4" i="25"/>
  <c r="G4" i="26"/>
  <c r="G4" i="27"/>
  <c r="G4" i="28"/>
  <c r="G4" i="29"/>
  <c r="G4" i="30"/>
  <c r="G4" i="31"/>
  <c r="G4" i="32"/>
  <c r="G4" i="33"/>
  <c r="D21" i="15"/>
  <c r="D20" i="15"/>
  <c r="D19" i="15"/>
  <c r="D18" i="15"/>
  <c r="D17" i="15"/>
  <c r="D16" i="15"/>
  <c r="D15" i="15"/>
  <c r="D14" i="15"/>
  <c r="D13" i="15"/>
  <c r="D12" i="15"/>
  <c r="C21" i="15"/>
  <c r="C20" i="15"/>
  <c r="C19" i="15"/>
  <c r="C18" i="15"/>
  <c r="C17" i="15"/>
  <c r="C16" i="15"/>
  <c r="C15" i="15"/>
  <c r="C14" i="15"/>
  <c r="C13" i="15"/>
  <c r="C12" i="15"/>
  <c r="B21" i="15"/>
  <c r="B20" i="15"/>
  <c r="B19" i="15"/>
  <c r="B18" i="15"/>
  <c r="B17" i="15"/>
  <c r="B16" i="15"/>
  <c r="B15" i="15"/>
  <c r="B14" i="15"/>
  <c r="B13" i="15"/>
  <c r="B12" i="15"/>
  <c r="G44" i="33"/>
  <c r="E44" i="33"/>
  <c r="H34" i="33"/>
  <c r="H33" i="33"/>
  <c r="H32" i="33"/>
  <c r="E35" i="33"/>
  <c r="H26" i="33"/>
  <c r="H25" i="33"/>
  <c r="H24" i="33"/>
  <c r="H23" i="33"/>
  <c r="E27" i="33"/>
  <c r="H16" i="33"/>
  <c r="H15" i="33"/>
  <c r="H14" i="33"/>
  <c r="H13" i="33"/>
  <c r="H12" i="33"/>
  <c r="G6" i="33"/>
  <c r="F3" i="33"/>
  <c r="G44" i="32"/>
  <c r="E44" i="32"/>
  <c r="H34" i="32"/>
  <c r="H33" i="32"/>
  <c r="H32" i="32"/>
  <c r="E35" i="32"/>
  <c r="H26" i="32"/>
  <c r="H25" i="32"/>
  <c r="H24" i="32"/>
  <c r="H23" i="32"/>
  <c r="E27" i="32"/>
  <c r="H16" i="32"/>
  <c r="H15" i="32"/>
  <c r="H14" i="32"/>
  <c r="H13" i="32"/>
  <c r="H12" i="32"/>
  <c r="G6" i="32"/>
  <c r="F3" i="32"/>
  <c r="G44" i="31"/>
  <c r="E44" i="31"/>
  <c r="H34" i="31"/>
  <c r="H33" i="31"/>
  <c r="H32" i="31"/>
  <c r="E35" i="31"/>
  <c r="H26" i="31"/>
  <c r="H25" i="31"/>
  <c r="H24" i="31"/>
  <c r="H23" i="31"/>
  <c r="E27" i="31"/>
  <c r="H16" i="31"/>
  <c r="H15" i="31"/>
  <c r="H14" i="31"/>
  <c r="H13" i="31"/>
  <c r="H12" i="31"/>
  <c r="E18" i="31"/>
  <c r="G6" i="31"/>
  <c r="F3" i="31"/>
  <c r="G44" i="30"/>
  <c r="E44" i="30"/>
  <c r="H34" i="30"/>
  <c r="H33" i="30"/>
  <c r="H32" i="30"/>
  <c r="E35" i="30"/>
  <c r="H26" i="30"/>
  <c r="H25" i="30"/>
  <c r="H24" i="30"/>
  <c r="H23" i="30"/>
  <c r="E27" i="30"/>
  <c r="H16" i="30"/>
  <c r="H15" i="30"/>
  <c r="H14" i="30"/>
  <c r="H13" i="30"/>
  <c r="H12" i="30"/>
  <c r="G6" i="30"/>
  <c r="F3" i="30"/>
  <c r="G44" i="29"/>
  <c r="E44" i="29"/>
  <c r="H34" i="29"/>
  <c r="H33" i="29"/>
  <c r="H32" i="29"/>
  <c r="H26" i="29"/>
  <c r="H25" i="29"/>
  <c r="H24" i="29"/>
  <c r="H23" i="29"/>
  <c r="E27" i="29"/>
  <c r="H16" i="29"/>
  <c r="H15" i="29"/>
  <c r="H14" i="29"/>
  <c r="H13" i="29"/>
  <c r="H12" i="29"/>
  <c r="G6" i="29"/>
  <c r="F3" i="29"/>
  <c r="G44" i="28"/>
  <c r="E44" i="28"/>
  <c r="H34" i="28"/>
  <c r="H33" i="28"/>
  <c r="H32" i="28"/>
  <c r="H26" i="28"/>
  <c r="H25" i="28"/>
  <c r="H24" i="28"/>
  <c r="H23" i="28"/>
  <c r="E27" i="28"/>
  <c r="H16" i="28"/>
  <c r="H15" i="28"/>
  <c r="H14" i="28"/>
  <c r="H13" i="28"/>
  <c r="H12" i="28"/>
  <c r="G6" i="28"/>
  <c r="F3" i="28"/>
  <c r="G44" i="27"/>
  <c r="E44" i="27"/>
  <c r="H34" i="27"/>
  <c r="H33" i="27"/>
  <c r="H32" i="27"/>
  <c r="E35" i="27"/>
  <c r="H26" i="27"/>
  <c r="H25" i="27"/>
  <c r="H24" i="27"/>
  <c r="H23" i="27"/>
  <c r="H16" i="27"/>
  <c r="H15" i="27"/>
  <c r="H14" i="27"/>
  <c r="H13" i="27"/>
  <c r="H12" i="27"/>
  <c r="G6" i="27"/>
  <c r="F3" i="27"/>
  <c r="G44" i="26"/>
  <c r="E44" i="26"/>
  <c r="H34" i="26"/>
  <c r="H33" i="26"/>
  <c r="H32" i="26"/>
  <c r="H26" i="26"/>
  <c r="H25" i="26"/>
  <c r="H24" i="26"/>
  <c r="H27" i="26" s="1"/>
  <c r="H23" i="26"/>
  <c r="H16" i="26"/>
  <c r="H15" i="26"/>
  <c r="H14" i="26"/>
  <c r="H13" i="26"/>
  <c r="H12" i="26"/>
  <c r="J12" i="26" s="1"/>
  <c r="G6" i="26"/>
  <c r="F3" i="26"/>
  <c r="G44" i="25"/>
  <c r="E44" i="25"/>
  <c r="H34" i="25"/>
  <c r="H33" i="25"/>
  <c r="H32" i="25"/>
  <c r="H26" i="25"/>
  <c r="H25" i="25"/>
  <c r="H24" i="25"/>
  <c r="H23" i="25"/>
  <c r="H16" i="25"/>
  <c r="H15" i="25"/>
  <c r="H14" i="25"/>
  <c r="H13" i="25"/>
  <c r="H12" i="25"/>
  <c r="J12" i="25" s="1"/>
  <c r="G6" i="25"/>
  <c r="F3" i="25"/>
  <c r="E35" i="28"/>
  <c r="E35" i="25"/>
  <c r="E35" i="26"/>
  <c r="E27" i="26"/>
  <c r="E27" i="27"/>
  <c r="E27" i="25"/>
  <c r="E18" i="26"/>
  <c r="E18" i="28"/>
  <c r="E18" i="30"/>
  <c r="D40" i="30" s="1"/>
  <c r="E18" i="15" s="1"/>
  <c r="E18" i="32"/>
  <c r="E18" i="29"/>
  <c r="D40" i="29" s="1"/>
  <c r="E17" i="15" s="1"/>
  <c r="E18" i="33"/>
  <c r="E18" i="25"/>
  <c r="E18" i="27"/>
  <c r="E35" i="29"/>
  <c r="D40" i="31"/>
  <c r="E19" i="15" s="1"/>
  <c r="J12" i="33" l="1"/>
  <c r="J12" i="27"/>
  <c r="J12" i="29"/>
  <c r="H35" i="32"/>
  <c r="H35" i="29"/>
  <c r="H35" i="25"/>
  <c r="H35" i="33"/>
  <c r="H35" i="28"/>
  <c r="H35" i="30"/>
  <c r="H27" i="1"/>
  <c r="H27" i="32"/>
  <c r="H18" i="31"/>
  <c r="H18" i="30"/>
  <c r="H18" i="26"/>
  <c r="J33" i="28"/>
  <c r="J26" i="28"/>
  <c r="J24" i="28"/>
  <c r="J17" i="28"/>
  <c r="J15" i="28"/>
  <c r="J13" i="28"/>
  <c r="J34" i="28"/>
  <c r="J32" i="28"/>
  <c r="J25" i="28"/>
  <c r="J23" i="28"/>
  <c r="J16" i="28"/>
  <c r="J14" i="28"/>
  <c r="J34" i="27"/>
  <c r="J32" i="27"/>
  <c r="J23" i="27"/>
  <c r="J16" i="27"/>
  <c r="J25" i="27"/>
  <c r="J14" i="27"/>
  <c r="J33" i="27"/>
  <c r="J26" i="27"/>
  <c r="J24" i="27"/>
  <c r="J17" i="27"/>
  <c r="J15" i="27"/>
  <c r="J13" i="27"/>
  <c r="J14" i="29"/>
  <c r="J33" i="29"/>
  <c r="J26" i="29"/>
  <c r="J24" i="29"/>
  <c r="J13" i="29"/>
  <c r="J17" i="29"/>
  <c r="J15" i="29"/>
  <c r="J34" i="29"/>
  <c r="J32" i="29"/>
  <c r="J25" i="29"/>
  <c r="J23" i="29"/>
  <c r="J16" i="29"/>
  <c r="J12" i="32"/>
  <c r="J33" i="25"/>
  <c r="J26" i="25"/>
  <c r="J24" i="25"/>
  <c r="J17" i="25"/>
  <c r="J15" i="25"/>
  <c r="J13" i="25"/>
  <c r="J34" i="25"/>
  <c r="J32" i="25"/>
  <c r="J25" i="25"/>
  <c r="J23" i="25"/>
  <c r="J16" i="25"/>
  <c r="J14" i="25"/>
  <c r="J12" i="28"/>
  <c r="J12" i="30"/>
  <c r="J12" i="31"/>
  <c r="J23" i="33"/>
  <c r="J16" i="33"/>
  <c r="J33" i="33"/>
  <c r="J26" i="33"/>
  <c r="J24" i="33"/>
  <c r="J17" i="33"/>
  <c r="J15" i="33"/>
  <c r="J13" i="33"/>
  <c r="J34" i="33"/>
  <c r="J32" i="33"/>
  <c r="J25" i="33"/>
  <c r="J14" i="33"/>
  <c r="J33" i="32"/>
  <c r="J26" i="32"/>
  <c r="J24" i="32"/>
  <c r="J17" i="32"/>
  <c r="J15" i="32"/>
  <c r="J13" i="32"/>
  <c r="J34" i="32"/>
  <c r="J32" i="32"/>
  <c r="J25" i="32"/>
  <c r="J23" i="32"/>
  <c r="J16" i="32"/>
  <c r="J14" i="32"/>
  <c r="J34" i="26"/>
  <c r="J32" i="26"/>
  <c r="J25" i="26"/>
  <c r="J23" i="26"/>
  <c r="J16" i="26"/>
  <c r="J14" i="26"/>
  <c r="J33" i="26"/>
  <c r="J26" i="26"/>
  <c r="J24" i="26"/>
  <c r="J17" i="26"/>
  <c r="J15" i="26"/>
  <c r="J13" i="26"/>
  <c r="J34" i="30"/>
  <c r="J32" i="30"/>
  <c r="J25" i="30"/>
  <c r="J23" i="30"/>
  <c r="J16" i="30"/>
  <c r="J14" i="30"/>
  <c r="J33" i="30"/>
  <c r="J26" i="30"/>
  <c r="J24" i="30"/>
  <c r="J17" i="30"/>
  <c r="J15" i="30"/>
  <c r="J13" i="30"/>
  <c r="J26" i="31"/>
  <c r="J17" i="31"/>
  <c r="J15" i="31"/>
  <c r="J13" i="31"/>
  <c r="J34" i="31"/>
  <c r="J32" i="31"/>
  <c r="J25" i="31"/>
  <c r="J23" i="31"/>
  <c r="J14" i="31"/>
  <c r="J16" i="31"/>
  <c r="J33" i="31"/>
  <c r="J24" i="31"/>
  <c r="J34" i="1"/>
  <c r="J32" i="1"/>
  <c r="J25" i="1"/>
  <c r="J23" i="1"/>
  <c r="J16" i="1"/>
  <c r="J14" i="1"/>
  <c r="J33" i="1"/>
  <c r="J26" i="1"/>
  <c r="J24" i="1"/>
  <c r="J17" i="1"/>
  <c r="J15" i="1"/>
  <c r="J13" i="1"/>
  <c r="H18" i="29"/>
  <c r="H18" i="27"/>
  <c r="H27" i="31"/>
  <c r="D40" i="33"/>
  <c r="E21" i="15" s="1"/>
  <c r="D40" i="28"/>
  <c r="E16" i="15" s="1"/>
  <c r="H35" i="26"/>
  <c r="H27" i="30"/>
  <c r="H18" i="33"/>
  <c r="H27" i="33"/>
  <c r="H18" i="1"/>
  <c r="D40" i="27"/>
  <c r="E15" i="15" s="1"/>
  <c r="D40" i="32"/>
  <c r="E20" i="15" s="1"/>
  <c r="D40" i="26"/>
  <c r="E14" i="15" s="1"/>
  <c r="H18" i="25"/>
  <c r="H27" i="25"/>
  <c r="H27" i="27"/>
  <c r="H35" i="27"/>
  <c r="H18" i="28"/>
  <c r="H27" i="28"/>
  <c r="H27" i="29"/>
  <c r="H35" i="31"/>
  <c r="H18" i="32"/>
  <c r="H35" i="1"/>
  <c r="D40" i="25"/>
  <c r="E13" i="15" s="1"/>
  <c r="F37" i="25" l="1"/>
  <c r="F37" i="26"/>
  <c r="F37" i="27"/>
  <c r="E40" i="26"/>
  <c r="F14" i="15" s="1"/>
  <c r="E40" i="32"/>
  <c r="F20" i="15" s="1"/>
  <c r="E40" i="28"/>
  <c r="F16" i="15" s="1"/>
  <c r="E40" i="25"/>
  <c r="F13" i="15" s="1"/>
  <c r="F29" i="25"/>
  <c r="E40" i="30"/>
  <c r="F18" i="15" s="1"/>
  <c r="E40" i="31"/>
  <c r="F19" i="15" s="1"/>
  <c r="F20" i="1"/>
  <c r="H20" i="1" s="1"/>
  <c r="G20" i="1" s="1"/>
  <c r="F20" i="26"/>
  <c r="H20" i="26" s="1"/>
  <c r="F20" i="27"/>
  <c r="F20" i="25"/>
  <c r="H20" i="25" s="1"/>
  <c r="F20" i="33"/>
  <c r="H20" i="33" s="1"/>
  <c r="G20" i="33" s="1"/>
  <c r="F20" i="29"/>
  <c r="H20" i="29" s="1"/>
  <c r="H20" i="27"/>
  <c r="G20" i="27" s="1"/>
  <c r="F20" i="30"/>
  <c r="H20" i="30" s="1"/>
  <c r="G20" i="30" s="1"/>
  <c r="F37" i="1"/>
  <c r="F29" i="31"/>
  <c r="F29" i="30"/>
  <c r="F29" i="32"/>
  <c r="F37" i="33"/>
  <c r="F20" i="28"/>
  <c r="H20" i="28" s="1"/>
  <c r="F29" i="29"/>
  <c r="F29" i="27"/>
  <c r="F37" i="28"/>
  <c r="F29" i="26"/>
  <c r="F29" i="33"/>
  <c r="F29" i="1"/>
  <c r="F37" i="31"/>
  <c r="F37" i="30"/>
  <c r="F37" i="32"/>
  <c r="F20" i="31"/>
  <c r="F20" i="32"/>
  <c r="F37" i="29"/>
  <c r="F29" i="28"/>
  <c r="E40" i="33"/>
  <c r="F21" i="15" s="1"/>
  <c r="E40" i="29"/>
  <c r="F17" i="15" s="1"/>
  <c r="E40" i="1"/>
  <c r="F12" i="15" s="1"/>
  <c r="E40" i="27"/>
  <c r="F15" i="15" s="1"/>
  <c r="J29" i="25" l="1"/>
  <c r="G29" i="25" s="1"/>
  <c r="H29" i="25" s="1"/>
  <c r="J37" i="25" s="1"/>
  <c r="G37" i="25" s="1"/>
  <c r="H37" i="25" s="1"/>
  <c r="H40" i="25" s="1"/>
  <c r="I13" i="15" s="1"/>
  <c r="F40" i="27"/>
  <c r="G15" i="15" s="1"/>
  <c r="F40" i="31"/>
  <c r="G19" i="15" s="1"/>
  <c r="F40" i="1"/>
  <c r="G12" i="15" s="1"/>
  <c r="F40" i="25"/>
  <c r="G13" i="15" s="1"/>
  <c r="F40" i="33"/>
  <c r="G21" i="15" s="1"/>
  <c r="J29" i="26"/>
  <c r="G29" i="26" s="1"/>
  <c r="H29" i="26" s="1"/>
  <c r="J37" i="26" s="1"/>
  <c r="G37" i="26" s="1"/>
  <c r="H37" i="26" s="1"/>
  <c r="H40" i="26" s="1"/>
  <c r="I14" i="15" s="1"/>
  <c r="G20" i="26"/>
  <c r="F40" i="26"/>
  <c r="G14" i="15" s="1"/>
  <c r="J29" i="27"/>
  <c r="G29" i="27" s="1"/>
  <c r="H29" i="27" s="1"/>
  <c r="J37" i="27" s="1"/>
  <c r="G37" i="27" s="1"/>
  <c r="H37" i="27" s="1"/>
  <c r="H40" i="27" s="1"/>
  <c r="I15" i="15" s="1"/>
  <c r="F40" i="29"/>
  <c r="G17" i="15" s="1"/>
  <c r="H20" i="31"/>
  <c r="G20" i="31" s="1"/>
  <c r="J29" i="30"/>
  <c r="G29" i="30" s="1"/>
  <c r="H29" i="30" s="1"/>
  <c r="J37" i="30" s="1"/>
  <c r="G37" i="30" s="1"/>
  <c r="H37" i="30" s="1"/>
  <c r="H40" i="30" s="1"/>
  <c r="I18" i="15" s="1"/>
  <c r="F40" i="30"/>
  <c r="G18" i="15" s="1"/>
  <c r="G20" i="28"/>
  <c r="J29" i="28"/>
  <c r="G29" i="28" s="1"/>
  <c r="H29" i="28" s="1"/>
  <c r="J37" i="28" s="1"/>
  <c r="G37" i="28" s="1"/>
  <c r="H37" i="28" s="1"/>
  <c r="H40" i="28" s="1"/>
  <c r="I16" i="15" s="1"/>
  <c r="J29" i="33"/>
  <c r="G29" i="33" s="1"/>
  <c r="J29" i="1"/>
  <c r="G29" i="1" s="1"/>
  <c r="H29" i="1" s="1"/>
  <c r="H20" i="32"/>
  <c r="F40" i="32"/>
  <c r="G20" i="15" s="1"/>
  <c r="F40" i="28"/>
  <c r="G16" i="15" s="1"/>
  <c r="G20" i="25"/>
  <c r="J29" i="29"/>
  <c r="G29" i="29" s="1"/>
  <c r="H29" i="29" s="1"/>
  <c r="J37" i="29" s="1"/>
  <c r="G37" i="29" s="1"/>
  <c r="H37" i="29" s="1"/>
  <c r="H40" i="29" s="1"/>
  <c r="I17" i="15" s="1"/>
  <c r="G20" i="29"/>
  <c r="G40" i="25" l="1"/>
  <c r="H13" i="15" s="1"/>
  <c r="G40" i="27"/>
  <c r="H15" i="15" s="1"/>
  <c r="G40" i="30"/>
  <c r="H18" i="15" s="1"/>
  <c r="J29" i="31"/>
  <c r="G29" i="31" s="1"/>
  <c r="H29" i="31" s="1"/>
  <c r="J37" i="31" s="1"/>
  <c r="G37" i="31" s="1"/>
  <c r="H37" i="31" s="1"/>
  <c r="H40" i="31" s="1"/>
  <c r="I19" i="15" s="1"/>
  <c r="G40" i="28"/>
  <c r="H16" i="15" s="1"/>
  <c r="G40" i="26"/>
  <c r="H14" i="15" s="1"/>
  <c r="J37" i="1"/>
  <c r="G37" i="1" s="1"/>
  <c r="H37" i="1" s="1"/>
  <c r="H40" i="1" s="1"/>
  <c r="I12" i="15" s="1"/>
  <c r="H29" i="33"/>
  <c r="J37" i="33" s="1"/>
  <c r="G37" i="33" s="1"/>
  <c r="H37" i="33" s="1"/>
  <c r="H40" i="33" s="1"/>
  <c r="I21" i="15" s="1"/>
  <c r="G20" i="32"/>
  <c r="J29" i="32"/>
  <c r="G29" i="32" s="1"/>
  <c r="H29" i="32" s="1"/>
  <c r="J37" i="32" s="1"/>
  <c r="G37" i="32" s="1"/>
  <c r="H37" i="32" s="1"/>
  <c r="H40" i="32" s="1"/>
  <c r="I20" i="15" s="1"/>
  <c r="G40" i="29"/>
  <c r="H17" i="15" s="1"/>
  <c r="I22" i="15" l="1"/>
  <c r="G40" i="1"/>
  <c r="H12" i="15" s="1"/>
  <c r="G40" i="33"/>
  <c r="H21" i="15" s="1"/>
  <c r="G40" i="32"/>
  <c r="H20" i="15" s="1"/>
  <c r="G40" i="31"/>
  <c r="H19" i="15" s="1"/>
</calcChain>
</file>

<file path=xl/comments1.xml><?xml version="1.0" encoding="utf-8"?>
<comments xmlns="http://schemas.openxmlformats.org/spreadsheetml/2006/main">
  <authors>
    <author>dca</author>
  </authors>
  <commentList>
    <comment ref="B4" authorId="0">
      <text>
        <r>
          <rPr>
            <b/>
            <sz val="8"/>
            <color indexed="81"/>
            <rFont val="Tahoma"/>
            <family val="2"/>
          </rPr>
          <t>dca:</t>
        </r>
        <r>
          <rPr>
            <sz val="8"/>
            <color indexed="81"/>
            <rFont val="Tahoma"/>
            <family val="2"/>
          </rPr>
          <t xml:space="preserve">
Insert Station ARD Number</t>
        </r>
      </text>
    </comment>
    <comment ref="B5" authorId="0">
      <text>
        <r>
          <rPr>
            <b/>
            <sz val="8"/>
            <color indexed="81"/>
            <rFont val="Tahoma"/>
            <family val="2"/>
          </rPr>
          <t>dca:</t>
        </r>
        <r>
          <rPr>
            <sz val="8"/>
            <color indexed="81"/>
            <rFont val="Tahoma"/>
            <family val="2"/>
          </rPr>
          <t xml:space="preserve">
Insert Station Name</t>
        </r>
      </text>
    </comment>
    <comment ref="B6" authorId="0">
      <text>
        <r>
          <rPr>
            <b/>
            <sz val="8"/>
            <color indexed="81"/>
            <rFont val="Tahoma"/>
            <family val="2"/>
          </rPr>
          <t>dca:</t>
        </r>
        <r>
          <rPr>
            <sz val="8"/>
            <color indexed="81"/>
            <rFont val="Tahoma"/>
            <family val="2"/>
          </rPr>
          <t xml:space="preserve">
Insert stations address</t>
        </r>
      </text>
    </comment>
    <comment ref="B7" authorId="0">
      <text>
        <r>
          <rPr>
            <b/>
            <sz val="8"/>
            <color indexed="81"/>
            <rFont val="Tahoma"/>
            <family val="2"/>
          </rPr>
          <t>dca:</t>
        </r>
        <r>
          <rPr>
            <sz val="8"/>
            <color indexed="81"/>
            <rFont val="Tahoma"/>
            <family val="2"/>
          </rPr>
          <t xml:space="preserve">
Insert Stations City, State, and Zip Code.</t>
        </r>
      </text>
    </comment>
    <comment ref="E7" authorId="0">
      <text>
        <r>
          <rPr>
            <b/>
            <sz val="8"/>
            <color indexed="81"/>
            <rFont val="Tahoma"/>
            <family val="2"/>
          </rPr>
          <t>dca:</t>
        </r>
        <r>
          <rPr>
            <sz val="8"/>
            <color indexed="81"/>
            <rFont val="Tahoma"/>
            <family val="2"/>
          </rPr>
          <t xml:space="preserve">
Insert Stations Billing Invoice Number</t>
        </r>
      </text>
    </comment>
    <comment ref="G7" authorId="0">
      <text>
        <r>
          <rPr>
            <b/>
            <sz val="8"/>
            <color indexed="81"/>
            <rFont val="Tahoma"/>
            <family val="2"/>
          </rPr>
          <t>dca:</t>
        </r>
        <r>
          <rPr>
            <sz val="8"/>
            <color indexed="81"/>
            <rFont val="Tahoma"/>
            <family val="2"/>
          </rPr>
          <t xml:space="preserve">
Insert Labor Rate on file with CAP</t>
        </r>
      </text>
    </comment>
    <comment ref="B8" authorId="0">
      <text>
        <r>
          <rPr>
            <b/>
            <sz val="8"/>
            <color indexed="81"/>
            <rFont val="Tahoma"/>
            <family val="2"/>
          </rPr>
          <t>dca:</t>
        </r>
        <r>
          <rPr>
            <sz val="8"/>
            <color indexed="81"/>
            <rFont val="Tahoma"/>
            <family val="2"/>
          </rPr>
          <t xml:space="preserve">
Insert Phone Number</t>
        </r>
      </text>
    </comment>
    <comment ref="B9" authorId="0">
      <text>
        <r>
          <rPr>
            <b/>
            <sz val="8"/>
            <color indexed="81"/>
            <rFont val="Tahoma"/>
            <family val="2"/>
          </rPr>
          <t>dca:</t>
        </r>
        <r>
          <rPr>
            <sz val="8"/>
            <color indexed="81"/>
            <rFont val="Tahoma"/>
            <family val="2"/>
          </rPr>
          <t xml:space="preserve">
Insert FAX number</t>
        </r>
      </text>
    </comment>
    <comment ref="E9" authorId="0">
      <text>
        <r>
          <rPr>
            <b/>
            <sz val="8"/>
            <color indexed="81"/>
            <rFont val="Tahoma"/>
            <family val="2"/>
          </rPr>
          <t>dca:</t>
        </r>
        <r>
          <rPr>
            <sz val="8"/>
            <color indexed="81"/>
            <rFont val="Tahoma"/>
            <family val="2"/>
          </rPr>
          <t xml:space="preserve">
Insert Stations CAP Agreement/Vendor number.</t>
        </r>
      </text>
    </comment>
    <comment ref="G9" authorId="0">
      <text>
        <r>
          <rPr>
            <b/>
            <sz val="8"/>
            <color indexed="81"/>
            <rFont val="Tahoma"/>
            <family val="2"/>
          </rPr>
          <t>dca:</t>
        </r>
        <r>
          <rPr>
            <sz val="8"/>
            <color indexed="81"/>
            <rFont val="Tahoma"/>
            <family val="2"/>
          </rPr>
          <t xml:space="preserve">
Insert tax rate on file with CAP</t>
        </r>
      </text>
    </comment>
  </commentList>
</comments>
</file>

<file path=xl/sharedStrings.xml><?xml version="1.0" encoding="utf-8"?>
<sst xmlns="http://schemas.openxmlformats.org/spreadsheetml/2006/main" count="754" uniqueCount="222">
  <si>
    <t>CAP ID#</t>
  </si>
  <si>
    <t>Lic Plate#</t>
  </si>
  <si>
    <t>Cust Last Name</t>
  </si>
  <si>
    <t>RO Ref #</t>
  </si>
  <si>
    <t>Labor Guide</t>
  </si>
  <si>
    <t>Phone #</t>
  </si>
  <si>
    <t>Labor Units</t>
  </si>
  <si>
    <t>Labor Total</t>
  </si>
  <si>
    <t>Parts Quantity</t>
  </si>
  <si>
    <t>Part Price</t>
  </si>
  <si>
    <t>Part Total</t>
  </si>
  <si>
    <t>Tax</t>
  </si>
  <si>
    <t>Labor Rate</t>
  </si>
  <si>
    <t>CAP Total</t>
  </si>
  <si>
    <t>Tech Lic #</t>
  </si>
  <si>
    <t>All Data</t>
  </si>
  <si>
    <t>Carburetor, Air Fuel Adjustment</t>
  </si>
  <si>
    <t>Carburetor, Idle Adjustment (for TSI test)</t>
  </si>
  <si>
    <t>Carburetor, Idle Adjustment (to set timing)</t>
  </si>
  <si>
    <t>Carburetor, Base Gasket</t>
  </si>
  <si>
    <t>Carburetor, New</t>
  </si>
  <si>
    <t>Carburetor, Remanufactured</t>
  </si>
  <si>
    <t>Cooling System, Thermostat</t>
  </si>
  <si>
    <t>EGR, Other</t>
  </si>
  <si>
    <t>Fuel Leak Repair</t>
  </si>
  <si>
    <t>Fuel Pressure Regulator</t>
  </si>
  <si>
    <t>Fuel Pump, Electric</t>
  </si>
  <si>
    <t>Fuel Pump, Mechanical</t>
  </si>
  <si>
    <t>Ignition Wire(s)</t>
  </si>
  <si>
    <t>Ignition Wire Set</t>
  </si>
  <si>
    <t>Ignition, Other</t>
  </si>
  <si>
    <t>PCV, Other</t>
  </si>
  <si>
    <t>Sensor, Air Flow</t>
  </si>
  <si>
    <t>Sensor, Coolant Temperature</t>
  </si>
  <si>
    <t>Sensor, Manifold Pressure</t>
  </si>
  <si>
    <t>Sensor, Oxygen</t>
  </si>
  <si>
    <t>Sensor, Throttle Position</t>
  </si>
  <si>
    <t>Sensor, Wiring</t>
  </si>
  <si>
    <t>TAC, Hot Air Tube</t>
  </si>
  <si>
    <t>TAC, Other</t>
  </si>
  <si>
    <t>Engine Replacement</t>
  </si>
  <si>
    <t xml:space="preserve"> Repair Notification #1</t>
  </si>
  <si>
    <t xml:space="preserve"> Repair Notification #2</t>
  </si>
  <si>
    <t>Repair Notification #3</t>
  </si>
  <si>
    <t>Chilton</t>
  </si>
  <si>
    <t>Mitchell</t>
  </si>
  <si>
    <t>Motors</t>
  </si>
  <si>
    <t>Grand Total</t>
  </si>
  <si>
    <t>PH #</t>
  </si>
  <si>
    <t>City, St</t>
  </si>
  <si>
    <t>Address</t>
  </si>
  <si>
    <t>Stations Billing Invoice #</t>
  </si>
  <si>
    <t>CAP Agreement/Vendor #</t>
  </si>
  <si>
    <t>Tax Rate</t>
  </si>
  <si>
    <t>For CAP Use Only</t>
  </si>
  <si>
    <t>*Approved By:</t>
  </si>
  <si>
    <t>Date:</t>
  </si>
  <si>
    <t>Repair Form #</t>
  </si>
  <si>
    <t>CAP ID Number</t>
  </si>
  <si>
    <t>Repair Order Date</t>
  </si>
  <si>
    <t>Vehicle License Number</t>
  </si>
  <si>
    <t>Labor</t>
  </si>
  <si>
    <t>Parts</t>
  </si>
  <si>
    <t>Sales Tax</t>
  </si>
  <si>
    <t>(-) Consumer Paid</t>
  </si>
  <si>
    <t>Total CAP Reimbursement</t>
  </si>
  <si>
    <t>Toll Free Phone (866) 361-3933</t>
  </si>
  <si>
    <t>1313/418.11/58216</t>
  </si>
  <si>
    <t>For Accounting  Use Only</t>
  </si>
  <si>
    <t>Shop Key</t>
  </si>
  <si>
    <t>Quick Quote</t>
  </si>
  <si>
    <t>Triad</t>
  </si>
  <si>
    <t>Other</t>
  </si>
  <si>
    <t>Manufacturer's Warranty Time</t>
  </si>
  <si>
    <t>Notification #1  CAP Total</t>
  </si>
  <si>
    <t>`</t>
  </si>
  <si>
    <t xml:space="preserve">Notification 2 Subtotals </t>
  </si>
  <si>
    <t xml:space="preserve">Notification 3 Subtotals </t>
  </si>
  <si>
    <t xml:space="preserve">Notification 1 Subtotals </t>
  </si>
  <si>
    <t>Parts Price</t>
  </si>
  <si>
    <t>Parts Total</t>
  </si>
  <si>
    <t>AIR Check Valve</t>
  </si>
  <si>
    <t>AIR Management Valve</t>
  </si>
  <si>
    <t>AIR Pump</t>
  </si>
  <si>
    <t>AIR Tubes</t>
  </si>
  <si>
    <t>AIR Vacuum</t>
  </si>
  <si>
    <t>AIR, Other</t>
  </si>
  <si>
    <t>Carburetor, Adjust Idle</t>
  </si>
  <si>
    <t>Carburetor, Air Filter Replacement</t>
  </si>
  <si>
    <t>Carburetor, Other</t>
  </si>
  <si>
    <t>Cooling System, Other</t>
  </si>
  <si>
    <t>Engine Camshaft Timing</t>
  </si>
  <si>
    <t>Engine Timing Belt</t>
  </si>
  <si>
    <t>Engine Timing Chain</t>
  </si>
  <si>
    <t>Engine Valve Job</t>
  </si>
  <si>
    <t>Engine Mechanical, Other</t>
  </si>
  <si>
    <t>Exhaust Manifold</t>
  </si>
  <si>
    <t>Exhaust Pipe</t>
  </si>
  <si>
    <t>Fuel Filler Hose</t>
  </si>
  <si>
    <t>Evaporative Canister</t>
  </si>
  <si>
    <t>Fuel Cap</t>
  </si>
  <si>
    <t>Fuel Injection, Adjust Idle</t>
  </si>
  <si>
    <t>Fuel Injection, Air Filter Replacement</t>
  </si>
  <si>
    <t>Fuel Injection Throttle Body</t>
  </si>
  <si>
    <t>Fuel Injection Throttle Body Gasket</t>
  </si>
  <si>
    <t>Fuel Injection, Other</t>
  </si>
  <si>
    <t>Ignition Coil</t>
  </si>
  <si>
    <t>Ignition Distributor Cap</t>
  </si>
  <si>
    <t>Ignition Distributor Rotor</t>
  </si>
  <si>
    <t>Ignition Spark Plug Set</t>
  </si>
  <si>
    <t>Ignition Spark Plug(s)</t>
  </si>
  <si>
    <t>Ignition Timing Adjust</t>
  </si>
  <si>
    <t>PCV Hoses</t>
  </si>
  <si>
    <t>PCV Valve</t>
  </si>
  <si>
    <t>Sensor, Camshaft</t>
  </si>
  <si>
    <t>Transmission Shift Solenoid (code related)</t>
  </si>
  <si>
    <t>Other, Vacuum Hoses</t>
  </si>
  <si>
    <t>ARD</t>
  </si>
  <si>
    <t>Name</t>
  </si>
  <si>
    <t>FAX #</t>
  </si>
  <si>
    <t xml:space="preserve">Station       Fax # </t>
  </si>
  <si>
    <t>Notification #2   CAP Total</t>
  </si>
  <si>
    <t>Notification #3   CAP Total</t>
  </si>
  <si>
    <t>ARD #</t>
  </si>
  <si>
    <t>SECTION 1 - VEHICLE INFORMATION</t>
  </si>
  <si>
    <t>Diag Charge</t>
  </si>
  <si>
    <t>Testing Charge</t>
  </si>
  <si>
    <t>Consumer Paid Over $500.00</t>
  </si>
  <si>
    <t>Over $500.00</t>
  </si>
  <si>
    <t>SECTION 2 - Diagnostic and Testing Charges</t>
  </si>
  <si>
    <t>SECTION 3- STATION INFORMATION</t>
  </si>
  <si>
    <t>SECTION 4 - REPAIR INFORMATION</t>
  </si>
  <si>
    <t>SECTION 5 - SIGNATURE / DATE</t>
  </si>
  <si>
    <t>AIR Pump Drive Belt</t>
  </si>
  <si>
    <t>Carburetor, Adjust RPM To Set Timing</t>
  </si>
  <si>
    <t xml:space="preserve">Carburetor, Overhaul </t>
  </si>
  <si>
    <t>Mixture Control Solenoid</t>
  </si>
  <si>
    <t>Catalytic Converter, Flange Repair/Install</t>
  </si>
  <si>
    <t>Catalytic Converter Replace</t>
  </si>
  <si>
    <t>Head Pipe Repair/Replace</t>
  </si>
  <si>
    <t>Catalytic Converter Gaskets</t>
  </si>
  <si>
    <t>Engine Coolant</t>
  </si>
  <si>
    <t>Thermostat Gasket</t>
  </si>
  <si>
    <t>EGR Modulator</t>
  </si>
  <si>
    <t>EGR Passage Cleaning (Blocked)</t>
  </si>
  <si>
    <t>EGR Passage Cleaning (Restricted)</t>
  </si>
  <si>
    <t>EGR Transducer</t>
  </si>
  <si>
    <t>EGR Vacuum Hose Repair/Replace</t>
  </si>
  <si>
    <t>EGR Valve</t>
  </si>
  <si>
    <t>EGR Wiring</t>
  </si>
  <si>
    <t>EGR Position Sensor</t>
  </si>
  <si>
    <t>EGR Pressure Differential Pressure Sensor</t>
  </si>
  <si>
    <t>EGR Vacuum Switching Valve</t>
  </si>
  <si>
    <t>EGR Solenoid</t>
  </si>
  <si>
    <t>Exhaust Manifold Gasket</t>
  </si>
  <si>
    <t>Intake Manifold Gaskets</t>
  </si>
  <si>
    <t>Valve Cover Gaskets</t>
  </si>
  <si>
    <t>Variable Valve Timing Solenoid</t>
  </si>
  <si>
    <t>Evaporative Valve/Solenoid, Other</t>
  </si>
  <si>
    <t>Evaporative System, Other</t>
  </si>
  <si>
    <t>Evaporative Hose</t>
  </si>
  <si>
    <t>Evaporative Purge Valve/Solenoid</t>
  </si>
  <si>
    <t>Evaporative Vent Valve/Solenoid</t>
  </si>
  <si>
    <t>Fuel Tank Pressure Sensor</t>
  </si>
  <si>
    <t>Rollover/Shutoff Valve</t>
  </si>
  <si>
    <t>Fuel Tank O-Ring/Gasket</t>
  </si>
  <si>
    <t>Leak Detection Pump</t>
  </si>
  <si>
    <t>Fuel Tank, Sender Gasket</t>
  </si>
  <si>
    <t>Sender Assembly/Fuel Pump</t>
  </si>
  <si>
    <t>Sender Gasket</t>
  </si>
  <si>
    <t>Fuel Injection, Adjust RPM To Set Timing</t>
  </si>
  <si>
    <t>Fuel Injector</t>
  </si>
  <si>
    <t>Fuel Injector Seal</t>
  </si>
  <si>
    <t>Air Intake Boot</t>
  </si>
  <si>
    <t>Variable Intake Tuning Actuator</t>
  </si>
  <si>
    <t>Variable Intake Tuning Actuator Bushing</t>
  </si>
  <si>
    <t>Variable Intake Tuning Actuator Rod Retainer</t>
  </si>
  <si>
    <t>Throttle Body Cleaning</t>
  </si>
  <si>
    <t>Idle Air Control Solenoid</t>
  </si>
  <si>
    <t>Idle Air Control Motor</t>
  </si>
  <si>
    <t>Engine Balancer/Pulley for Timing Repair</t>
  </si>
  <si>
    <t>Ignition Module</t>
  </si>
  <si>
    <t>Distributor Assembly</t>
  </si>
  <si>
    <t>Wiring Repair</t>
  </si>
  <si>
    <t>Shipping Charge</t>
  </si>
  <si>
    <t>Hazardous Waste Fee</t>
  </si>
  <si>
    <t>Other Repair, not listed</t>
  </si>
  <si>
    <t>Dipstick/Dipstick Tube</t>
  </si>
  <si>
    <t>Emission Control Module Replace</t>
  </si>
  <si>
    <t>Emission Control Module, Reflash</t>
  </si>
  <si>
    <t>Emission Malfunction Indicator Lamp Repair</t>
  </si>
  <si>
    <t>Emission Control, Other</t>
  </si>
  <si>
    <t>Sensor, Crankshaft</t>
  </si>
  <si>
    <t>Sensor, Engine Knock</t>
  </si>
  <si>
    <t>Sensor, Vehicle Speed</t>
  </si>
  <si>
    <t>Intake Air Temp Sensor</t>
  </si>
  <si>
    <t>Fuel Pressure Sensor</t>
  </si>
  <si>
    <t>TAC Thermal Bulb, TAC Vacuum Motor</t>
  </si>
  <si>
    <t>Heat Stove</t>
  </si>
  <si>
    <t>Vacuum Hose Repiar</t>
  </si>
  <si>
    <t>Air Box</t>
  </si>
  <si>
    <t>Transmission Fluid</t>
  </si>
  <si>
    <t>Torque Converter Clutch Solenoid</t>
  </si>
  <si>
    <t>Torque Converter Input Speed Sensor</t>
  </si>
  <si>
    <t>Transmission Overhaul/Replacement</t>
  </si>
  <si>
    <t>&lt;&lt;&lt;Air Injection&gt;&gt;&gt;</t>
  </si>
  <si>
    <t>&lt;&lt;&lt;Carburetor&gt;&gt;&gt;</t>
  </si>
  <si>
    <t>&lt;&lt;&lt;Catalytic Converter&gt;&gt;&gt;</t>
  </si>
  <si>
    <t>&lt;&lt;&lt;Cooling System&gt;&gt;&gt;</t>
  </si>
  <si>
    <t>&lt;&lt;&lt;EGR&gt;&gt;&gt;</t>
  </si>
  <si>
    <t>&lt;&lt;&lt;Engine Mechanical&gt;&gt;&gt;</t>
  </si>
  <si>
    <t>&lt;&lt;&lt;Fuel Delivery&gt;&gt;&gt;</t>
  </si>
  <si>
    <t>&lt;&lt;&lt;Fuel Evaporation&gt;&gt;&gt;</t>
  </si>
  <si>
    <t>&lt;&lt;&lt;Fuel Injection&gt;&gt;&gt;</t>
  </si>
  <si>
    <t>&lt;&lt;&lt;Ignition&gt;&gt;&gt;</t>
  </si>
  <si>
    <t>&lt;&lt;&lt;Other&gt;&gt;&gt;</t>
  </si>
  <si>
    <t>&lt;&lt;&lt;PCV&gt;&gt;&gt;</t>
  </si>
  <si>
    <t>&lt;&lt;&lt;Powertrain Management&gt;&gt;&gt;</t>
  </si>
  <si>
    <t>&lt;&lt;&lt;TAC&gt;&gt;&gt;</t>
  </si>
  <si>
    <t>&lt;&lt;&lt;Transmission &gt;&gt;&gt;</t>
  </si>
  <si>
    <t>Over available funds</t>
  </si>
  <si>
    <t>*Approval of this invoice is hereby given for services rendered in conformance with Section 44062.1 of the Health &amp; Safety Code, by a "STAR" station certified per Section 44014.2 of the Health &amp; Safety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</si>
</sst>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_);\(&quot;$&quot;#,##0.00\)"/>
    <numFmt numFmtId="44" formatCode="_(&quot;$&quot;* #,##0.00_);_(&quot;$&quot;* \(#,##0.00\);_(&quot;$&quot;* &quot;-&quot;??_);_(@_)"/>
    <numFmt numFmtId="164" formatCode="&quot;$&quot;#,##0.00;[Red]&quot;$&quot;#,##0.00"/>
    <numFmt numFmtId="165" formatCode="&quot;$&quot;#,##0.00"/>
    <numFmt numFmtId="166" formatCode="0.000%"/>
    <numFmt numFmtId="167" formatCode="mm/dd/yy;@"/>
  </numFmts>
  <fonts count="53" x14ac:knownFonts="1">
    <font>
      <sz val="11"/>
      <color theme="1"/>
      <name val="Calibri"/>
      <family val="2"/>
      <scheme val="minor"/>
    </font>
    <font>
      <sz val="10"/>
      <name val="Arial"/>
      <family val="2"/>
    </font>
    <font>
      <b/>
      <sz val="9"/>
      <name val="Arial"/>
      <family val="2"/>
    </font>
    <font>
      <sz val="9"/>
      <name val="Arial"/>
      <family val="2"/>
    </font>
    <font>
      <b/>
      <sz val="24"/>
      <name val="Arial"/>
      <family val="2"/>
    </font>
    <font>
      <sz val="10"/>
      <name val="Arial Narrow"/>
      <family val="2"/>
    </font>
    <font>
      <sz val="18"/>
      <name val="Arial"/>
      <family val="2"/>
    </font>
    <font>
      <b/>
      <i/>
      <sz val="16"/>
      <name val="Arial"/>
      <family val="2"/>
    </font>
    <font>
      <b/>
      <sz val="20"/>
      <color indexed="8"/>
      <name val="Arial"/>
      <family val="2"/>
    </font>
    <font>
      <sz val="10"/>
      <name val="Arial"/>
      <family val="2"/>
    </font>
    <font>
      <sz val="14"/>
      <name val="Arial Narrow"/>
      <family val="2"/>
    </font>
    <font>
      <sz val="8"/>
      <name val="Arial Narrow"/>
      <family val="2"/>
    </font>
    <font>
      <sz val="8"/>
      <name val="Arial"/>
      <family val="2"/>
    </font>
    <font>
      <b/>
      <sz val="8"/>
      <name val="Arial"/>
      <family val="2"/>
    </font>
    <font>
      <b/>
      <sz val="10"/>
      <name val="Arial"/>
      <family val="2"/>
    </font>
    <font>
      <sz val="7"/>
      <color indexed="8"/>
      <name val="Arial"/>
      <family val="2"/>
    </font>
    <font>
      <b/>
      <sz val="8"/>
      <name val="Agency FB"/>
      <family val="2"/>
    </font>
    <font>
      <sz val="7"/>
      <name val="Arial"/>
      <family val="2"/>
    </font>
    <font>
      <b/>
      <sz val="10"/>
      <color indexed="8"/>
      <name val="Arial"/>
      <family val="2"/>
    </font>
    <font>
      <b/>
      <sz val="9"/>
      <color indexed="8"/>
      <name val="Arial"/>
      <family val="2"/>
    </font>
    <font>
      <b/>
      <sz val="12"/>
      <name val="Arial"/>
      <family val="2"/>
    </font>
    <font>
      <sz val="6"/>
      <name val="Arial"/>
      <family val="2"/>
    </font>
    <font>
      <b/>
      <sz val="12"/>
      <color indexed="8"/>
      <name val="Arial"/>
      <family val="2"/>
    </font>
    <font>
      <b/>
      <sz val="16"/>
      <color indexed="8"/>
      <name val="Arial"/>
      <family val="2"/>
    </font>
    <font>
      <sz val="9"/>
      <color indexed="8"/>
      <name val="Arial"/>
      <family val="2"/>
    </font>
    <font>
      <sz val="10"/>
      <color indexed="8"/>
      <name val="Arial"/>
      <family val="2"/>
    </font>
    <font>
      <sz val="8"/>
      <color indexed="81"/>
      <name val="Tahoma"/>
      <family val="2"/>
    </font>
    <font>
      <b/>
      <sz val="8"/>
      <color indexed="81"/>
      <name val="Tahoma"/>
      <family val="2"/>
    </font>
    <font>
      <sz val="11"/>
      <color theme="1"/>
      <name val="Calibri"/>
      <family val="2"/>
      <scheme val="minor"/>
    </font>
    <font>
      <b/>
      <sz val="11"/>
      <color theme="1"/>
      <name val="Calibri"/>
      <family val="2"/>
      <scheme val="minor"/>
    </font>
    <font>
      <sz val="9"/>
      <color theme="1"/>
      <name val="Arial"/>
      <family val="2"/>
    </font>
    <font>
      <sz val="10"/>
      <color theme="0"/>
      <name val="Arial"/>
      <family val="2"/>
    </font>
    <font>
      <sz val="8"/>
      <color theme="1"/>
      <name val="Calibri"/>
      <family val="2"/>
      <scheme val="minor"/>
    </font>
    <font>
      <sz val="11"/>
      <color theme="1"/>
      <name val="Arial"/>
      <family val="2"/>
    </font>
    <font>
      <b/>
      <sz val="10"/>
      <color theme="1"/>
      <name val="Arial"/>
      <family val="2"/>
    </font>
    <font>
      <sz val="12"/>
      <color theme="1"/>
      <name val="Arial"/>
      <family val="2"/>
    </font>
    <font>
      <b/>
      <sz val="9"/>
      <color theme="1"/>
      <name val="Arial"/>
      <family val="2"/>
    </font>
    <font>
      <sz val="8"/>
      <color rgb="FF000000"/>
      <name val="Calibri"/>
      <family val="2"/>
      <scheme val="minor"/>
    </font>
    <font>
      <sz val="8"/>
      <color theme="1"/>
      <name val="Arial"/>
      <family val="2"/>
    </font>
    <font>
      <sz val="10"/>
      <color theme="1"/>
      <name val="Calibri"/>
      <family val="2"/>
      <scheme val="minor"/>
    </font>
    <font>
      <sz val="6"/>
      <color theme="1"/>
      <name val="Arial"/>
      <family val="2"/>
    </font>
    <font>
      <sz val="11"/>
      <name val="Calibri"/>
      <family val="2"/>
      <scheme val="minor"/>
    </font>
    <font>
      <b/>
      <sz val="11"/>
      <name val="Calibri"/>
      <family val="2"/>
      <scheme val="minor"/>
    </font>
    <font>
      <sz val="10"/>
      <color theme="1"/>
      <name val="Arial"/>
      <family val="2"/>
    </font>
    <font>
      <b/>
      <sz val="12"/>
      <color theme="1"/>
      <name val="Arial"/>
      <family val="2"/>
    </font>
    <font>
      <sz val="7"/>
      <color theme="1"/>
      <name val="Arial"/>
      <family val="2"/>
    </font>
    <font>
      <sz val="9"/>
      <color theme="1"/>
      <name val="Calibri"/>
      <family val="2"/>
      <scheme val="minor"/>
    </font>
    <font>
      <b/>
      <sz val="9"/>
      <color indexed="8"/>
      <name val="Calibri"/>
      <family val="2"/>
      <scheme val="minor"/>
    </font>
    <font>
      <b/>
      <sz val="7"/>
      <color rgb="FFFF0000"/>
      <name val="Arial"/>
      <family val="2"/>
    </font>
    <font>
      <b/>
      <sz val="8"/>
      <color rgb="FFFF0000"/>
      <name val="Arial"/>
      <family val="2"/>
    </font>
    <font>
      <b/>
      <sz val="9"/>
      <color theme="0"/>
      <name val="Arial"/>
      <family val="2"/>
    </font>
    <font>
      <sz val="9"/>
      <color theme="0"/>
      <name val="Arial"/>
      <family val="2"/>
    </font>
    <font>
      <sz val="12"/>
      <color theme="0"/>
      <name val="Arial"/>
      <family val="2"/>
    </font>
  </fonts>
  <fills count="3">
    <fill>
      <patternFill patternType="none"/>
    </fill>
    <fill>
      <patternFill patternType="gray125"/>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bottom style="dotted">
        <color indexed="64"/>
      </bottom>
      <diagonal/>
    </border>
    <border>
      <left/>
      <right style="thin">
        <color indexed="64"/>
      </right>
      <top style="thin">
        <color indexed="64"/>
      </top>
      <bottom style="thin">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ashDot">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style="dashDot">
        <color indexed="64"/>
      </top>
      <bottom style="medium">
        <color indexed="64"/>
      </bottom>
      <diagonal/>
    </border>
  </borders>
  <cellStyleXfs count="3">
    <xf numFmtId="0" fontId="0" fillId="0" borderId="0"/>
    <xf numFmtId="44" fontId="28" fillId="0" borderId="0" applyFont="0" applyFill="0" applyBorder="0" applyAlignment="0" applyProtection="0"/>
    <xf numFmtId="0" fontId="1" fillId="0" borderId="0"/>
  </cellStyleXfs>
  <cellXfs count="205">
    <xf numFmtId="0" fontId="0" fillId="0" borderId="0" xfId="0"/>
    <xf numFmtId="0" fontId="0" fillId="0" borderId="1" xfId="0" applyBorder="1"/>
    <xf numFmtId="0" fontId="2" fillId="0" borderId="0" xfId="2" applyFont="1" applyFill="1" applyBorder="1" applyAlignment="1">
      <alignment wrapText="1"/>
    </xf>
    <xf numFmtId="0" fontId="30" fillId="0" borderId="0" xfId="0" applyFont="1" applyFill="1" applyBorder="1" applyAlignment="1">
      <alignment horizontal="center" wrapText="1"/>
    </xf>
    <xf numFmtId="0" fontId="30" fillId="0" borderId="0" xfId="0" applyFont="1" applyFill="1" applyBorder="1"/>
    <xf numFmtId="44" fontId="30" fillId="0" borderId="0" xfId="0" applyNumberFormat="1" applyFont="1" applyFill="1" applyBorder="1"/>
    <xf numFmtId="0" fontId="0" fillId="0" borderId="0" xfId="0" applyProtection="1"/>
    <xf numFmtId="0" fontId="4" fillId="0" borderId="0" xfId="0" applyFont="1" applyProtection="1"/>
    <xf numFmtId="49" fontId="31" fillId="0" borderId="0" xfId="0" applyNumberFormat="1" applyFont="1" applyProtection="1"/>
    <xf numFmtId="0" fontId="5" fillId="0" borderId="0" xfId="0" applyFont="1" applyBorder="1" applyProtection="1"/>
    <xf numFmtId="0" fontId="5" fillId="0" borderId="0" xfId="0" applyFont="1" applyProtection="1"/>
    <xf numFmtId="0" fontId="8" fillId="0" borderId="0" xfId="0" applyFont="1" applyFill="1" applyBorder="1" applyAlignment="1" applyProtection="1">
      <alignment horizontal="center" vertical="center" wrapText="1"/>
    </xf>
    <xf numFmtId="0" fontId="9" fillId="0" borderId="0" xfId="0" applyFont="1" applyProtection="1"/>
    <xf numFmtId="0" fontId="10" fillId="0" borderId="0" xfId="0" applyFont="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Protection="1"/>
    <xf numFmtId="0" fontId="6" fillId="0" borderId="0" xfId="0" applyFont="1" applyBorder="1" applyAlignment="1" applyProtection="1">
      <alignment vertical="center"/>
    </xf>
    <xf numFmtId="0" fontId="12" fillId="0" borderId="0" xfId="0" applyFont="1" applyBorder="1" applyAlignment="1" applyProtection="1">
      <alignment horizontal="left" vertical="top"/>
      <protection locked="0"/>
    </xf>
    <xf numFmtId="0" fontId="32" fillId="0" borderId="0" xfId="0" applyFont="1" applyBorder="1" applyAlignment="1" applyProtection="1">
      <alignment vertical="top"/>
      <protection locked="0"/>
    </xf>
    <xf numFmtId="14" fontId="12" fillId="0" borderId="0" xfId="0" applyNumberFormat="1" applyFont="1" applyBorder="1" applyAlignment="1" applyProtection="1">
      <alignment horizontal="left" vertical="top" indent="1"/>
      <protection locked="0"/>
    </xf>
    <xf numFmtId="0" fontId="11" fillId="0" borderId="0" xfId="0" applyFont="1" applyAlignment="1" applyProtection="1">
      <alignment horizontal="right"/>
    </xf>
    <xf numFmtId="0" fontId="0" fillId="0" borderId="0" xfId="0" applyBorder="1" applyProtection="1"/>
    <xf numFmtId="0" fontId="0" fillId="0" borderId="1" xfId="0" applyFill="1" applyBorder="1"/>
    <xf numFmtId="0" fontId="3" fillId="0" borderId="2" xfId="0" applyNumberFormat="1" applyFont="1" applyBorder="1" applyAlignment="1" applyProtection="1">
      <alignment horizontal="center"/>
    </xf>
    <xf numFmtId="7" fontId="3" fillId="0" borderId="2" xfId="0" applyNumberFormat="1" applyFont="1" applyBorder="1" applyAlignment="1" applyProtection="1">
      <alignment horizontal="center"/>
    </xf>
    <xf numFmtId="0" fontId="33" fillId="0" borderId="0" xfId="0" applyFont="1" applyFill="1"/>
    <xf numFmtId="0" fontId="0" fillId="0" borderId="0" xfId="0" applyFill="1" applyBorder="1"/>
    <xf numFmtId="0" fontId="30" fillId="0" borderId="0" xfId="0" applyFont="1" applyFill="1"/>
    <xf numFmtId="0" fontId="33" fillId="0" borderId="0" xfId="0" applyFont="1" applyFill="1" applyBorder="1" applyAlignment="1">
      <alignment horizontal="left"/>
    </xf>
    <xf numFmtId="0" fontId="33" fillId="0" borderId="0" xfId="0" applyFont="1" applyFill="1" applyBorder="1" applyAlignment="1">
      <alignment horizontal="left" vertical="top"/>
    </xf>
    <xf numFmtId="0" fontId="30" fillId="0" borderId="0" xfId="0" applyFont="1" applyFill="1" applyBorder="1" applyAlignment="1">
      <alignment horizontal="left"/>
    </xf>
    <xf numFmtId="0" fontId="34" fillId="0" borderId="0" xfId="0" applyFont="1" applyFill="1" applyBorder="1" applyAlignment="1">
      <alignment horizontal="center"/>
    </xf>
    <xf numFmtId="0" fontId="30" fillId="0" borderId="1" xfId="0" applyFont="1" applyFill="1" applyBorder="1" applyAlignment="1" applyProtection="1">
      <alignment horizontal="center"/>
      <protection locked="0"/>
    </xf>
    <xf numFmtId="7" fontId="30" fillId="0" borderId="1" xfId="1" applyNumberFormat="1" applyFont="1" applyFill="1" applyBorder="1" applyAlignment="1" applyProtection="1">
      <alignment horizontal="right"/>
      <protection locked="0"/>
    </xf>
    <xf numFmtId="165" fontId="14" fillId="0" borderId="3" xfId="1" applyNumberFormat="1" applyFont="1" applyFill="1" applyBorder="1" applyAlignment="1" applyProtection="1">
      <alignment horizontal="center" vertical="center"/>
    </xf>
    <xf numFmtId="0" fontId="30" fillId="0" borderId="4" xfId="0" applyFont="1" applyFill="1" applyBorder="1" applyAlignment="1">
      <alignment horizontal="center" wrapText="1"/>
    </xf>
    <xf numFmtId="7" fontId="30" fillId="0" borderId="1" xfId="1" applyNumberFormat="1" applyFont="1" applyFill="1" applyBorder="1" applyProtection="1">
      <protection locked="0"/>
    </xf>
    <xf numFmtId="7" fontId="14" fillId="0" borderId="3" xfId="1" applyNumberFormat="1" applyFont="1" applyFill="1" applyBorder="1" applyAlignment="1" applyProtection="1">
      <alignment horizontal="center" vertical="center"/>
    </xf>
    <xf numFmtId="0" fontId="30" fillId="0" borderId="1" xfId="0" applyFont="1" applyFill="1" applyBorder="1" applyAlignment="1" applyProtection="1">
      <alignment horizontal="center" vertical="center"/>
      <protection locked="0"/>
    </xf>
    <xf numFmtId="0" fontId="30" fillId="0" borderId="0" xfId="0" applyFont="1" applyFill="1" applyAlignment="1">
      <alignment horizontal="right"/>
    </xf>
    <xf numFmtId="0" fontId="36" fillId="0" borderId="0" xfId="0" applyFont="1" applyFill="1" applyBorder="1" applyAlignment="1">
      <alignment horizontal="center"/>
    </xf>
    <xf numFmtId="0" fontId="30" fillId="0" borderId="0" xfId="0" applyFont="1" applyFill="1" applyBorder="1" applyAlignment="1">
      <alignment horizontal="center"/>
    </xf>
    <xf numFmtId="0" fontId="35" fillId="0" borderId="0" xfId="0" applyFont="1" applyFill="1" applyBorder="1" applyAlignment="1">
      <alignment horizontal="center" vertical="top"/>
    </xf>
    <xf numFmtId="0" fontId="37" fillId="0" borderId="0" xfId="0" applyFont="1" applyFill="1" applyAlignment="1">
      <alignment horizontal="left"/>
    </xf>
    <xf numFmtId="0" fontId="36" fillId="0" borderId="0" xfId="0" applyFont="1" applyFill="1"/>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7" xfId="0" applyFont="1" applyFill="1" applyBorder="1" applyAlignment="1">
      <alignment horizontal="center" vertical="center"/>
    </xf>
    <xf numFmtId="164" fontId="34" fillId="0" borderId="8" xfId="0" applyNumberFormat="1" applyFont="1" applyFill="1" applyBorder="1" applyAlignment="1">
      <alignment horizontal="center" vertical="center"/>
    </xf>
    <xf numFmtId="164" fontId="18" fillId="0" borderId="8" xfId="0" applyNumberFormat="1" applyFont="1" applyFill="1" applyBorder="1" applyAlignment="1">
      <alignment horizontal="center" vertical="center"/>
    </xf>
    <xf numFmtId="165" fontId="14" fillId="0" borderId="9" xfId="1" applyNumberFormat="1" applyFont="1" applyFill="1" applyBorder="1" applyAlignment="1" applyProtection="1">
      <alignment horizontal="center" vertical="center"/>
    </xf>
    <xf numFmtId="0" fontId="36" fillId="0" borderId="1" xfId="0" applyFont="1" applyFill="1" applyBorder="1" applyAlignment="1">
      <alignment horizontal="center" wrapText="1"/>
    </xf>
    <xf numFmtId="0" fontId="36" fillId="0" borderId="1" xfId="0" applyFont="1" applyFill="1" applyBorder="1" applyAlignment="1">
      <alignment horizontal="center"/>
    </xf>
    <xf numFmtId="0" fontId="3" fillId="0" borderId="10" xfId="0" applyNumberFormat="1" applyFont="1" applyBorder="1" applyAlignment="1" applyProtection="1">
      <alignment horizontal="center"/>
    </xf>
    <xf numFmtId="164" fontId="3" fillId="0" borderId="10" xfId="1" applyNumberFormat="1" applyFont="1" applyBorder="1" applyAlignment="1" applyProtection="1">
      <alignment horizontal="center"/>
    </xf>
    <xf numFmtId="0" fontId="17" fillId="0" borderId="1" xfId="0" applyFont="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3" fillId="0" borderId="12" xfId="0" applyNumberFormat="1" applyFont="1" applyBorder="1" applyAlignment="1" applyProtection="1">
      <alignment horizontal="center"/>
    </xf>
    <xf numFmtId="0" fontId="3" fillId="0" borderId="13" xfId="0" applyNumberFormat="1" applyFont="1" applyBorder="1" applyAlignment="1" applyProtection="1">
      <alignment horizontal="center"/>
    </xf>
    <xf numFmtId="0" fontId="14" fillId="0" borderId="1" xfId="0" applyFont="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3" fillId="0" borderId="15" xfId="0" applyNumberFormat="1" applyFont="1" applyBorder="1" applyAlignment="1" applyProtection="1">
      <alignment horizontal="center"/>
    </xf>
    <xf numFmtId="0" fontId="3" fillId="0" borderId="16" xfId="0" applyNumberFormat="1" applyFont="1" applyBorder="1" applyAlignment="1" applyProtection="1">
      <alignment horizontal="center"/>
    </xf>
    <xf numFmtId="7" fontId="3" fillId="0" borderId="16" xfId="0" applyNumberFormat="1" applyFont="1" applyBorder="1" applyAlignment="1" applyProtection="1">
      <alignment horizontal="center"/>
    </xf>
    <xf numFmtId="0" fontId="13" fillId="0" borderId="14" xfId="0" applyFont="1" applyBorder="1" applyAlignment="1" applyProtection="1">
      <alignment horizontal="center" vertical="center"/>
    </xf>
    <xf numFmtId="0" fontId="9" fillId="0" borderId="0" xfId="0" applyFont="1" applyBorder="1" applyProtection="1"/>
    <xf numFmtId="164" fontId="3" fillId="0" borderId="17" xfId="1" applyNumberFormat="1" applyFont="1" applyBorder="1" applyAlignment="1" applyProtection="1">
      <alignment horizontal="center"/>
    </xf>
    <xf numFmtId="7" fontId="3" fillId="0" borderId="18" xfId="0" applyNumberFormat="1" applyFont="1" applyBorder="1" applyAlignment="1" applyProtection="1">
      <alignment horizontal="center"/>
    </xf>
    <xf numFmtId="7" fontId="3" fillId="0" borderId="19" xfId="0" applyNumberFormat="1" applyFont="1" applyBorder="1" applyAlignment="1" applyProtection="1">
      <alignment horizontal="center"/>
    </xf>
    <xf numFmtId="14" fontId="1" fillId="0" borderId="4" xfId="0" applyNumberFormat="1" applyFont="1" applyBorder="1" applyAlignment="1" applyProtection="1">
      <alignment horizontal="center" vertical="center"/>
      <protection locked="0"/>
    </xf>
    <xf numFmtId="167" fontId="3" fillId="0" borderId="2" xfId="0" applyNumberFormat="1" applyFont="1" applyBorder="1" applyAlignment="1" applyProtection="1">
      <alignment horizontal="center"/>
    </xf>
    <xf numFmtId="167" fontId="3" fillId="0" borderId="16" xfId="0" applyNumberFormat="1" applyFont="1" applyBorder="1" applyAlignment="1" applyProtection="1">
      <alignment horizontal="center"/>
    </xf>
    <xf numFmtId="167" fontId="3" fillId="0" borderId="10" xfId="0" applyNumberFormat="1" applyFont="1" applyBorder="1" applyAlignment="1" applyProtection="1">
      <alignment horizontal="center"/>
    </xf>
    <xf numFmtId="164" fontId="30" fillId="0" borderId="1" xfId="0" applyNumberFormat="1" applyFont="1" applyFill="1" applyBorder="1" applyAlignment="1" applyProtection="1">
      <alignment horizontal="right"/>
      <protection locked="0"/>
    </xf>
    <xf numFmtId="0" fontId="39" fillId="0" borderId="0" xfId="0" applyFont="1"/>
    <xf numFmtId="0" fontId="15" fillId="0" borderId="0" xfId="0" applyFont="1" applyFill="1" applyBorder="1" applyAlignment="1" applyProtection="1">
      <alignment vertical="center"/>
    </xf>
    <xf numFmtId="0" fontId="18"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30" fillId="0" borderId="20" xfId="0" applyFont="1" applyFill="1" applyBorder="1" applyAlignment="1">
      <alignment horizontal="center" wrapText="1"/>
    </xf>
    <xf numFmtId="7" fontId="30" fillId="0" borderId="20" xfId="0" applyNumberFormat="1" applyFont="1" applyFill="1" applyBorder="1"/>
    <xf numFmtId="0" fontId="30" fillId="0" borderId="21" xfId="0" applyFont="1" applyFill="1" applyBorder="1" applyAlignment="1">
      <alignment horizontal="center" wrapText="1"/>
    </xf>
    <xf numFmtId="0" fontId="30" fillId="0" borderId="22" xfId="0" applyFont="1" applyFill="1" applyBorder="1" applyAlignment="1">
      <alignment horizontal="center" wrapText="1"/>
    </xf>
    <xf numFmtId="0" fontId="34" fillId="0" borderId="23" xfId="0" applyFont="1" applyFill="1" applyBorder="1" applyAlignment="1">
      <alignment vertical="center"/>
    </xf>
    <xf numFmtId="0" fontId="18" fillId="0" borderId="23" xfId="0" applyFont="1" applyFill="1" applyBorder="1" applyAlignment="1">
      <alignment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25" xfId="0" applyFont="1" applyFill="1" applyBorder="1" applyAlignment="1" applyProtection="1">
      <alignment horizontal="left" vertical="center"/>
    </xf>
    <xf numFmtId="0" fontId="5" fillId="0" borderId="24" xfId="0" applyFont="1" applyBorder="1" applyProtection="1"/>
    <xf numFmtId="0" fontId="18" fillId="0" borderId="23" xfId="0" applyFont="1" applyFill="1" applyBorder="1" applyAlignment="1"/>
    <xf numFmtId="0" fontId="18" fillId="0" borderId="26" xfId="0" applyFont="1" applyFill="1" applyBorder="1" applyAlignment="1"/>
    <xf numFmtId="164" fontId="30" fillId="2" borderId="27" xfId="0" applyNumberFormat="1" applyFont="1" applyFill="1" applyBorder="1" applyAlignment="1">
      <alignment horizontal="right" vertical="center"/>
    </xf>
    <xf numFmtId="0" fontId="30" fillId="2" borderId="27" xfId="0" applyFont="1" applyFill="1" applyBorder="1"/>
    <xf numFmtId="7" fontId="30" fillId="2" borderId="28" xfId="0" applyNumberFormat="1" applyFont="1" applyFill="1" applyBorder="1" applyAlignment="1">
      <alignment horizontal="right" vertical="center"/>
    </xf>
    <xf numFmtId="0" fontId="18" fillId="0" borderId="29" xfId="0" applyFont="1" applyFill="1" applyBorder="1" applyAlignment="1">
      <alignment vertical="center"/>
    </xf>
    <xf numFmtId="0" fontId="18" fillId="0" borderId="30" xfId="0" applyFont="1" applyFill="1" applyBorder="1" applyAlignment="1"/>
    <xf numFmtId="165" fontId="5" fillId="0" borderId="1" xfId="0" applyNumberFormat="1" applyFont="1" applyBorder="1" applyAlignment="1" applyProtection="1">
      <alignment horizontal="center" vertical="center"/>
      <protection locked="0"/>
    </xf>
    <xf numFmtId="166" fontId="0" fillId="0" borderId="1" xfId="0" applyNumberFormat="1" applyBorder="1" applyAlignment="1" applyProtection="1">
      <alignment horizontal="center"/>
      <protection locked="0"/>
    </xf>
    <xf numFmtId="0" fontId="18" fillId="0" borderId="0" xfId="0" applyFont="1" applyFill="1" applyBorder="1" applyAlignment="1" applyProtection="1">
      <alignment vertical="center"/>
      <protection locked="0"/>
    </xf>
    <xf numFmtId="165" fontId="33" fillId="0" borderId="31" xfId="1" applyNumberFormat="1" applyFont="1" applyFill="1" applyBorder="1" applyProtection="1">
      <protection locked="0"/>
    </xf>
    <xf numFmtId="0" fontId="40" fillId="0" borderId="32" xfId="0" applyFont="1" applyFill="1" applyBorder="1" applyAlignment="1">
      <alignment horizontal="center" wrapText="1"/>
    </xf>
    <xf numFmtId="0" fontId="29" fillId="0" borderId="0" xfId="0" applyFont="1"/>
    <xf numFmtId="0" fontId="41" fillId="0" borderId="0" xfId="0" applyFont="1"/>
    <xf numFmtId="0" fontId="42" fillId="0" borderId="0" xfId="0" applyFont="1"/>
    <xf numFmtId="0" fontId="50" fillId="0" borderId="0" xfId="2" applyFont="1" applyFill="1" applyBorder="1" applyAlignment="1" applyProtection="1">
      <alignment wrapText="1"/>
    </xf>
    <xf numFmtId="0" fontId="51" fillId="0" borderId="0" xfId="0" applyFont="1" applyFill="1" applyProtection="1"/>
    <xf numFmtId="0" fontId="52" fillId="0" borderId="0" xfId="0" applyFont="1" applyFill="1" applyProtection="1"/>
    <xf numFmtId="7" fontId="52" fillId="0" borderId="0" xfId="1" applyNumberFormat="1" applyFont="1" applyFill="1" applyBorder="1" applyAlignment="1" applyProtection="1">
      <alignment horizontal="right" vertical="center"/>
    </xf>
    <xf numFmtId="0" fontId="40" fillId="0" borderId="43" xfId="0" applyFont="1" applyFill="1" applyBorder="1" applyAlignment="1">
      <alignment horizontal="center" wrapText="1"/>
    </xf>
    <xf numFmtId="165" fontId="33" fillId="0" borderId="44" xfId="1" applyNumberFormat="1" applyFont="1" applyFill="1" applyBorder="1" applyProtection="1">
      <protection locked="0"/>
    </xf>
    <xf numFmtId="0" fontId="36" fillId="0" borderId="35"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0" fillId="0" borderId="35" xfId="0" applyNumberFormat="1" applyFont="1" applyFill="1" applyBorder="1" applyAlignment="1" applyProtection="1">
      <alignment horizontal="left"/>
      <protection locked="0"/>
    </xf>
    <xf numFmtId="0" fontId="30" fillId="0" borderId="36" xfId="0" applyNumberFormat="1" applyFont="1" applyFill="1" applyBorder="1" applyAlignment="1" applyProtection="1">
      <alignment horizontal="left"/>
      <protection locked="0"/>
    </xf>
    <xf numFmtId="0" fontId="30" fillId="0" borderId="11" xfId="0" applyNumberFormat="1" applyFont="1" applyFill="1" applyBorder="1" applyAlignment="1" applyProtection="1">
      <alignment horizontal="left"/>
      <protection locked="0"/>
    </xf>
    <xf numFmtId="0" fontId="30" fillId="0" borderId="23" xfId="0" applyNumberFormat="1" applyFont="1" applyFill="1" applyBorder="1" applyAlignment="1" applyProtection="1">
      <alignment horizontal="left"/>
      <protection locked="0"/>
    </xf>
    <xf numFmtId="0" fontId="30" fillId="0" borderId="1" xfId="0" applyNumberFormat="1" applyFont="1" applyFill="1" applyBorder="1" applyAlignment="1" applyProtection="1">
      <alignment horizontal="left"/>
      <protection locked="0"/>
    </xf>
    <xf numFmtId="0" fontId="36" fillId="2" borderId="34" xfId="0" applyFont="1" applyFill="1" applyBorder="1" applyAlignment="1">
      <alignment horizontal="center"/>
    </xf>
    <xf numFmtId="0" fontId="46" fillId="2" borderId="21" xfId="0" applyFont="1" applyFill="1" applyBorder="1"/>
    <xf numFmtId="0" fontId="46" fillId="2" borderId="22" xfId="0" applyFont="1" applyFill="1" applyBorder="1"/>
    <xf numFmtId="49" fontId="23" fillId="0" borderId="1" xfId="0" applyNumberFormat="1" applyFont="1" applyFill="1" applyBorder="1" applyAlignment="1" applyProtection="1">
      <alignment horizontal="left"/>
      <protection locked="0"/>
    </xf>
    <xf numFmtId="49" fontId="23" fillId="0" borderId="20" xfId="0" applyNumberFormat="1" applyFont="1" applyFill="1" applyBorder="1" applyAlignment="1" applyProtection="1">
      <alignment horizontal="left"/>
      <protection locked="0"/>
    </xf>
    <xf numFmtId="49" fontId="22" fillId="0" borderId="1" xfId="0" applyNumberFormat="1" applyFont="1" applyFill="1" applyBorder="1" applyAlignment="1" applyProtection="1">
      <alignment horizontal="left"/>
      <protection locked="0"/>
    </xf>
    <xf numFmtId="49" fontId="22" fillId="0" borderId="20" xfId="0" applyNumberFormat="1" applyFont="1" applyFill="1" applyBorder="1" applyAlignment="1" applyProtection="1">
      <alignment horizontal="left"/>
      <protection locked="0"/>
    </xf>
    <xf numFmtId="49" fontId="33" fillId="0" borderId="33" xfId="0" applyNumberFormat="1" applyFont="1" applyFill="1" applyBorder="1" applyAlignment="1" applyProtection="1">
      <alignment horizontal="left"/>
      <protection locked="0"/>
    </xf>
    <xf numFmtId="49" fontId="33" fillId="0" borderId="37" xfId="0" applyNumberFormat="1" applyFont="1" applyFill="1" applyBorder="1" applyAlignment="1" applyProtection="1">
      <alignment horizontal="left"/>
      <protection locked="0"/>
    </xf>
    <xf numFmtId="164" fontId="43" fillId="0" borderId="1" xfId="0" applyNumberFormat="1" applyFont="1" applyFill="1" applyBorder="1" applyAlignment="1" applyProtection="1">
      <alignment horizontal="left"/>
      <protection hidden="1"/>
    </xf>
    <xf numFmtId="164" fontId="43" fillId="0" borderId="20" xfId="0" applyNumberFormat="1" applyFont="1" applyFill="1" applyBorder="1" applyAlignment="1" applyProtection="1">
      <alignment horizontal="left"/>
      <protection hidden="1"/>
    </xf>
    <xf numFmtId="49" fontId="22" fillId="0" borderId="1" xfId="0" applyNumberFormat="1" applyFont="1" applyFill="1" applyBorder="1" applyAlignment="1">
      <alignment horizontal="left" vertical="center"/>
    </xf>
    <xf numFmtId="49" fontId="22" fillId="0" borderId="20" xfId="0" applyNumberFormat="1" applyFont="1" applyFill="1" applyBorder="1" applyAlignment="1">
      <alignment horizontal="left" vertical="center"/>
    </xf>
    <xf numFmtId="0" fontId="18" fillId="0" borderId="23" xfId="0" applyFont="1" applyFill="1" applyBorder="1" applyAlignment="1">
      <alignment horizontal="left" vertical="center"/>
    </xf>
    <xf numFmtId="0" fontId="18" fillId="0" borderId="1" xfId="0" applyFont="1" applyFill="1" applyBorder="1" applyAlignment="1">
      <alignment horizontal="left" vertical="center"/>
    </xf>
    <xf numFmtId="0" fontId="19" fillId="2" borderId="34" xfId="0" applyFont="1" applyFill="1" applyBorder="1" applyAlignment="1">
      <alignment horizontal="center"/>
    </xf>
    <xf numFmtId="0" fontId="47" fillId="2" borderId="21" xfId="0" applyFont="1" applyFill="1" applyBorder="1"/>
    <xf numFmtId="0" fontId="47" fillId="2" borderId="22" xfId="0" applyFont="1" applyFill="1" applyBorder="1"/>
    <xf numFmtId="165" fontId="25" fillId="0" borderId="14" xfId="1" applyNumberFormat="1" applyFont="1" applyFill="1" applyBorder="1" applyAlignment="1" applyProtection="1">
      <alignment horizontal="left"/>
      <protection locked="0"/>
    </xf>
    <xf numFmtId="165" fontId="25" fillId="0" borderId="38" xfId="1" applyNumberFormat="1" applyFont="1" applyFill="1" applyBorder="1" applyAlignment="1" applyProtection="1">
      <alignment horizontal="left"/>
      <protection locked="0"/>
    </xf>
    <xf numFmtId="165" fontId="25" fillId="0" borderId="1" xfId="1" applyNumberFormat="1" applyFont="1" applyFill="1" applyBorder="1" applyAlignment="1" applyProtection="1">
      <alignment horizontal="left" vertical="center"/>
      <protection locked="0"/>
    </xf>
    <xf numFmtId="165" fontId="25" fillId="0" borderId="20" xfId="1" applyNumberFormat="1" applyFont="1" applyFill="1" applyBorder="1" applyAlignment="1" applyProtection="1">
      <alignment horizontal="left" vertical="center"/>
      <protection locked="0"/>
    </xf>
    <xf numFmtId="165" fontId="43" fillId="0" borderId="27" xfId="1" applyNumberFormat="1" applyFont="1" applyFill="1" applyBorder="1" applyAlignment="1" applyProtection="1">
      <alignment horizontal="left"/>
      <protection locked="0"/>
    </xf>
    <xf numFmtId="165" fontId="43" fillId="0" borderId="28" xfId="1" applyNumberFormat="1" applyFont="1" applyFill="1" applyBorder="1" applyAlignment="1" applyProtection="1">
      <alignment horizontal="left"/>
      <protection locked="0"/>
    </xf>
    <xf numFmtId="0" fontId="19" fillId="2" borderId="34"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30" fillId="0" borderId="1" xfId="0" applyFont="1" applyFill="1" applyBorder="1" applyAlignment="1">
      <alignment horizontal="center" vertical="center"/>
    </xf>
    <xf numFmtId="14" fontId="43" fillId="0" borderId="1" xfId="0" applyNumberFormat="1" applyFont="1" applyFill="1" applyBorder="1" applyAlignment="1" applyProtection="1">
      <alignment horizontal="center" vertical="center"/>
      <protection locked="0"/>
    </xf>
    <xf numFmtId="0" fontId="43" fillId="0" borderId="1" xfId="0" applyFont="1" applyFill="1" applyBorder="1" applyAlignment="1" applyProtection="1">
      <alignment horizontal="center" vertical="center"/>
      <protection locked="0"/>
    </xf>
    <xf numFmtId="0" fontId="24" fillId="2" borderId="21" xfId="0" applyFont="1" applyFill="1" applyBorder="1" applyAlignment="1">
      <alignment horizontal="center"/>
    </xf>
    <xf numFmtId="0" fontId="24" fillId="2" borderId="22" xfId="0" applyFont="1" applyFill="1" applyBorder="1" applyAlignment="1">
      <alignment horizontal="center"/>
    </xf>
    <xf numFmtId="0" fontId="36" fillId="0" borderId="34" xfId="0" applyFont="1" applyFill="1" applyBorder="1" applyAlignment="1">
      <alignment horizontal="center" vertical="center"/>
    </xf>
    <xf numFmtId="0" fontId="36" fillId="0" borderId="21" xfId="0" applyFont="1" applyFill="1" applyBorder="1" applyAlignment="1">
      <alignment horizontal="center" vertical="center"/>
    </xf>
    <xf numFmtId="0" fontId="30" fillId="2" borderId="26" xfId="0" applyFont="1" applyFill="1" applyBorder="1" applyAlignment="1">
      <alignment horizontal="right"/>
    </xf>
    <xf numFmtId="0" fontId="30" fillId="2" borderId="27" xfId="0" applyFont="1" applyFill="1" applyBorder="1" applyAlignment="1">
      <alignment horizontal="right"/>
    </xf>
    <xf numFmtId="0" fontId="18" fillId="0" borderId="14" xfId="0" applyFont="1" applyFill="1" applyBorder="1" applyAlignment="1">
      <alignment horizontal="left" vertical="center"/>
    </xf>
    <xf numFmtId="0" fontId="30" fillId="0" borderId="14" xfId="0" applyNumberFormat="1" applyFont="1" applyFill="1" applyBorder="1" applyAlignment="1" applyProtection="1">
      <alignment horizontal="left"/>
      <protection locked="0"/>
    </xf>
    <xf numFmtId="0" fontId="30" fillId="0" borderId="38" xfId="0" applyNumberFormat="1" applyFont="1" applyFill="1" applyBorder="1" applyAlignment="1" applyProtection="1">
      <alignment horizontal="left"/>
      <protection locked="0"/>
    </xf>
    <xf numFmtId="0" fontId="36" fillId="2" borderId="1" xfId="0" applyFont="1" applyFill="1" applyBorder="1" applyAlignment="1">
      <alignment horizontal="center" wrapText="1"/>
    </xf>
    <xf numFmtId="0" fontId="33" fillId="0" borderId="1" xfId="0" applyFont="1" applyFill="1" applyBorder="1" applyAlignment="1" applyProtection="1">
      <alignment horizontal="center" vertical="center"/>
      <protection locked="0"/>
    </xf>
    <xf numFmtId="0" fontId="33" fillId="0" borderId="33" xfId="0" applyFont="1" applyFill="1" applyBorder="1" applyAlignment="1" applyProtection="1">
      <alignment horizontal="center" vertical="center"/>
      <protection locked="0"/>
    </xf>
    <xf numFmtId="7" fontId="18" fillId="0" borderId="1" xfId="1" applyNumberFormat="1" applyFont="1" applyFill="1" applyBorder="1" applyAlignment="1">
      <alignment horizontal="center"/>
    </xf>
    <xf numFmtId="0" fontId="36" fillId="0" borderId="34"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43" fillId="0" borderId="1" xfId="0" applyNumberFormat="1" applyFont="1" applyFill="1" applyBorder="1" applyAlignment="1" applyProtection="1">
      <alignment horizontal="left"/>
      <protection locked="0"/>
    </xf>
    <xf numFmtId="49" fontId="43" fillId="0" borderId="20" xfId="0" applyNumberFormat="1" applyFont="1" applyFill="1" applyBorder="1" applyAlignment="1" applyProtection="1">
      <alignment horizontal="left"/>
      <protection locked="0"/>
    </xf>
    <xf numFmtId="49" fontId="43" fillId="0" borderId="27" xfId="0" applyNumberFormat="1" applyFont="1" applyFill="1" applyBorder="1" applyAlignment="1" applyProtection="1">
      <alignment horizontal="left"/>
      <protection locked="0"/>
    </xf>
    <xf numFmtId="49" fontId="43" fillId="0" borderId="28" xfId="0" applyNumberFormat="1" applyFont="1" applyFill="1" applyBorder="1" applyAlignment="1" applyProtection="1">
      <alignment horizontal="left"/>
      <protection locked="0"/>
    </xf>
    <xf numFmtId="49" fontId="43" fillId="0" borderId="1" xfId="0" applyNumberFormat="1" applyFont="1" applyFill="1" applyBorder="1" applyAlignment="1">
      <alignment horizontal="left"/>
    </xf>
    <xf numFmtId="49" fontId="43" fillId="0" borderId="20" xfId="0" applyNumberFormat="1" applyFont="1" applyFill="1" applyBorder="1" applyAlignment="1">
      <alignment horizontal="left"/>
    </xf>
    <xf numFmtId="166" fontId="30" fillId="0" borderId="1" xfId="0" applyNumberFormat="1" applyFont="1" applyFill="1" applyBorder="1" applyAlignment="1">
      <alignment horizontal="center" vertical="center"/>
    </xf>
    <xf numFmtId="0" fontId="44" fillId="0" borderId="1" xfId="0" applyFont="1" applyFill="1" applyBorder="1" applyAlignment="1">
      <alignment horizontal="center" vertical="center"/>
    </xf>
    <xf numFmtId="0" fontId="35" fillId="0" borderId="1" xfId="0" applyFont="1" applyFill="1" applyBorder="1" applyAlignment="1">
      <alignment horizontal="center" vertical="center"/>
    </xf>
    <xf numFmtId="0" fontId="45" fillId="0" borderId="1" xfId="0" applyFont="1" applyFill="1" applyBorder="1" applyAlignment="1">
      <alignment horizontal="center" wrapText="1"/>
    </xf>
    <xf numFmtId="0" fontId="18" fillId="0" borderId="26" xfId="0" applyFont="1" applyFill="1" applyBorder="1" applyAlignment="1">
      <alignment horizontal="left" vertical="center"/>
    </xf>
    <xf numFmtId="0" fontId="18" fillId="0" borderId="27" xfId="0" applyFont="1" applyFill="1" applyBorder="1" applyAlignment="1">
      <alignment horizontal="left" vertical="center"/>
    </xf>
    <xf numFmtId="0" fontId="0" fillId="0" borderId="20" xfId="0" applyBorder="1"/>
    <xf numFmtId="0" fontId="38" fillId="0" borderId="0" xfId="0" applyFont="1" applyAlignment="1" applyProtection="1">
      <alignment horizontal="right"/>
    </xf>
    <xf numFmtId="0" fontId="48" fillId="0" borderId="0" xfId="0" applyFont="1" applyAlignment="1" applyProtection="1">
      <alignment horizontal="center" wrapText="1"/>
    </xf>
    <xf numFmtId="0" fontId="1" fillId="0" borderId="1" xfId="0" applyFont="1" applyBorder="1" applyAlignment="1" applyProtection="1">
      <alignment horizontal="center" vertical="center"/>
      <protection locked="0"/>
    </xf>
    <xf numFmtId="0" fontId="39" fillId="0" borderId="1" xfId="0" applyFont="1" applyBorder="1" applyAlignment="1" applyProtection="1">
      <alignment horizontal="center" vertical="center"/>
      <protection locked="0"/>
    </xf>
    <xf numFmtId="0" fontId="18" fillId="0" borderId="42" xfId="0" applyFont="1" applyFill="1" applyBorder="1" applyAlignment="1" applyProtection="1">
      <alignment horizontal="left" vertical="center"/>
      <protection locked="0"/>
    </xf>
    <xf numFmtId="0" fontId="18" fillId="0" borderId="24" xfId="0" applyFont="1" applyFill="1" applyBorder="1" applyAlignment="1" applyProtection="1">
      <alignment horizontal="left" vertical="center"/>
      <protection locked="0"/>
    </xf>
    <xf numFmtId="0" fontId="14" fillId="0" borderId="42" xfId="0" applyFont="1" applyFill="1" applyBorder="1" applyAlignment="1" applyProtection="1">
      <alignment horizontal="left" vertical="center"/>
      <protection locked="0"/>
    </xf>
    <xf numFmtId="0" fontId="14" fillId="0" borderId="24" xfId="0" applyFont="1" applyFill="1" applyBorder="1" applyAlignment="1" applyProtection="1">
      <alignment horizontal="left" vertical="center"/>
      <protection locked="0"/>
    </xf>
    <xf numFmtId="0" fontId="18" fillId="0" borderId="14" xfId="0" applyFont="1" applyFill="1" applyBorder="1" applyAlignment="1" applyProtection="1">
      <alignment horizontal="left" vertical="center"/>
      <protection locked="0"/>
    </xf>
    <xf numFmtId="0" fontId="18" fillId="0" borderId="36" xfId="0" applyFont="1" applyFill="1" applyBorder="1" applyAlignment="1" applyProtection="1">
      <alignment horizontal="left" vertical="center"/>
      <protection locked="0"/>
    </xf>
    <xf numFmtId="0" fontId="49" fillId="0" borderId="0" xfId="0" applyFont="1" applyAlignment="1" applyProtection="1">
      <alignment horizontal="center" wrapText="1"/>
    </xf>
    <xf numFmtId="0" fontId="3" fillId="0" borderId="1" xfId="0" applyFont="1" applyBorder="1" applyAlignment="1" applyProtection="1">
      <alignment horizontal="center" vertical="top"/>
      <protection locked="0"/>
    </xf>
    <xf numFmtId="0" fontId="3" fillId="0" borderId="14" xfId="0" applyFont="1" applyBorder="1" applyAlignment="1" applyProtection="1">
      <alignment horizontal="center" vertical="top"/>
      <protection locked="0"/>
    </xf>
    <xf numFmtId="0" fontId="18" fillId="0" borderId="42" xfId="0" applyFont="1" applyFill="1" applyBorder="1" applyAlignment="1" applyProtection="1">
      <alignment horizontal="left" vertical="center" wrapText="1"/>
      <protection locked="0"/>
    </xf>
    <xf numFmtId="0" fontId="18" fillId="0" borderId="24" xfId="0"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protection locked="0"/>
    </xf>
    <xf numFmtId="0" fontId="12" fillId="0" borderId="1" xfId="0" applyFont="1" applyBorder="1" applyAlignment="1" applyProtection="1">
      <alignment horizontal="left" vertical="top"/>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16" fillId="0" borderId="1" xfId="0" applyFont="1" applyBorder="1" applyAlignment="1" applyProtection="1">
      <alignment horizontal="center" vertical="center"/>
    </xf>
    <xf numFmtId="49" fontId="7" fillId="0" borderId="36" xfId="0" applyNumberFormat="1" applyFont="1" applyBorder="1" applyAlignment="1" applyProtection="1">
      <alignment horizontal="center"/>
    </xf>
    <xf numFmtId="0" fontId="2" fillId="0" borderId="1" xfId="0" applyFont="1" applyBorder="1" applyAlignment="1" applyProtection="1">
      <alignment horizontal="center" vertical="center"/>
    </xf>
    <xf numFmtId="44" fontId="20" fillId="0" borderId="1" xfId="1" applyNumberFormat="1" applyFont="1" applyBorder="1" applyAlignment="1" applyProtection="1">
      <alignment horizontal="center" vertical="center"/>
    </xf>
    <xf numFmtId="14" fontId="2" fillId="0" borderId="25" xfId="0" applyNumberFormat="1" applyFont="1" applyBorder="1" applyAlignment="1" applyProtection="1">
      <alignment horizontal="center" vertical="center" wrapText="1"/>
    </xf>
    <xf numFmtId="14" fontId="2" fillId="0" borderId="39" xfId="0" applyNumberFormat="1" applyFont="1" applyBorder="1" applyAlignment="1" applyProtection="1">
      <alignment horizontal="center" vertical="center" wrapText="1"/>
    </xf>
    <xf numFmtId="14" fontId="2" fillId="0" borderId="24" xfId="0" applyNumberFormat="1" applyFont="1" applyBorder="1" applyAlignment="1" applyProtection="1">
      <alignment horizontal="center" vertical="center" wrapText="1"/>
    </xf>
    <xf numFmtId="14" fontId="2" fillId="0" borderId="40" xfId="0" applyNumberFormat="1" applyFont="1" applyBorder="1" applyAlignment="1" applyProtection="1">
      <alignment horizontal="center" vertical="center" wrapText="1"/>
    </xf>
    <xf numFmtId="14" fontId="21" fillId="0" borderId="41" xfId="0" applyNumberFormat="1" applyFont="1" applyBorder="1" applyAlignment="1" applyProtection="1">
      <alignment horizontal="center" vertical="top" wrapText="1"/>
    </xf>
    <xf numFmtId="14" fontId="21" fillId="0" borderId="42" xfId="0" applyNumberFormat="1" applyFont="1" applyBorder="1" applyAlignment="1" applyProtection="1">
      <alignment horizontal="center" vertical="top" wrapText="1"/>
    </xf>
  </cellXfs>
  <cellStyles count="3">
    <cellStyle name="Currency" xfId="1" builtinId="4"/>
    <cellStyle name="Normal" xfId="0" builtinId="0"/>
    <cellStyle name="Normal_RTM clarification tabs from old RTM" xfId="2"/>
  </cellStyles>
  <dxfs count="10">
    <dxf>
      <font>
        <b/>
        <i val="0"/>
        <condense val="0"/>
        <extend val="0"/>
        <color indexed="8"/>
      </font>
    </dxf>
    <dxf>
      <font>
        <b/>
        <i val="0"/>
        <condense val="0"/>
        <extend val="0"/>
        <color indexed="8"/>
      </font>
    </dxf>
    <dxf>
      <font>
        <b/>
        <i val="0"/>
        <condense val="0"/>
        <extend val="0"/>
        <color indexed="8"/>
      </font>
    </dxf>
    <dxf>
      <font>
        <b/>
        <i val="0"/>
        <condense val="0"/>
        <extend val="0"/>
        <color indexed="8"/>
      </font>
    </dxf>
    <dxf>
      <font>
        <b/>
        <i val="0"/>
        <condense val="0"/>
        <extend val="0"/>
        <color indexed="8"/>
      </font>
    </dxf>
    <dxf>
      <font>
        <b/>
        <i val="0"/>
        <condense val="0"/>
        <extend val="0"/>
        <color indexed="8"/>
      </font>
    </dxf>
    <dxf>
      <font>
        <b/>
        <i val="0"/>
        <condense val="0"/>
        <extend val="0"/>
        <color indexed="8"/>
      </font>
    </dxf>
    <dxf>
      <font>
        <b/>
        <i val="0"/>
        <condense val="0"/>
        <extend val="0"/>
        <color indexed="8"/>
      </font>
    </dxf>
    <dxf>
      <font>
        <b/>
        <i val="0"/>
        <condense val="0"/>
        <extend val="0"/>
        <color indexed="8"/>
      </font>
    </dxf>
    <dxf>
      <font>
        <b/>
        <i val="0"/>
        <condense val="0"/>
        <extend val="0"/>
        <color indexed="8"/>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35</xdr:row>
      <xdr:rowOff>38100</xdr:rowOff>
    </xdr:from>
    <xdr:to>
      <xdr:col>4</xdr:col>
      <xdr:colOff>533400</xdr:colOff>
      <xdr:row>37</xdr:row>
      <xdr:rowOff>76200</xdr:rowOff>
    </xdr:to>
    <xdr:sp macro="" textlink="">
      <xdr:nvSpPr>
        <xdr:cNvPr id="2" name="TextBox 1"/>
        <xdr:cNvSpPr txBox="1"/>
      </xdr:nvSpPr>
      <xdr:spPr>
        <a:xfrm>
          <a:off x="28575" y="7296150"/>
          <a:ext cx="364807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900" i="1"/>
            <a:t>All diagnosis and repair service work  must be provided in compliance with Sections 3340.41(d)</a:t>
          </a:r>
          <a:r>
            <a:rPr lang="en-US" sz="900" i="1" baseline="0"/>
            <a:t> and 3340.41.3 of the California Code of Regulations  and Section 9884.8 of the  California  Business and Professions Code.</a:t>
          </a:r>
          <a:endParaRPr lang="en-US" sz="900" i="1"/>
        </a:p>
      </xdr:txBody>
    </xdr:sp>
    <xdr:clientData/>
  </xdr:twoCellAnchor>
  <xdr:twoCellAnchor>
    <xdr:from>
      <xdr:col>0</xdr:col>
      <xdr:colOff>1066800</xdr:colOff>
      <xdr:row>42</xdr:row>
      <xdr:rowOff>95249</xdr:rowOff>
    </xdr:from>
    <xdr:to>
      <xdr:col>1</xdr:col>
      <xdr:colOff>409575</xdr:colOff>
      <xdr:row>44</xdr:row>
      <xdr:rowOff>28574</xdr:rowOff>
    </xdr:to>
    <xdr:sp macro="" textlink="">
      <xdr:nvSpPr>
        <xdr:cNvPr id="3" name="TextBox 2"/>
        <xdr:cNvSpPr txBox="1"/>
      </xdr:nvSpPr>
      <xdr:spPr>
        <a:xfrm>
          <a:off x="1066800" y="8124824"/>
          <a:ext cx="4953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Date</a:t>
          </a:r>
        </a:p>
      </xdr:txBody>
    </xdr:sp>
    <xdr:clientData/>
  </xdr:twoCellAnchor>
  <xdr:twoCellAnchor>
    <xdr:from>
      <xdr:col>0</xdr:col>
      <xdr:colOff>1</xdr:colOff>
      <xdr:row>42</xdr:row>
      <xdr:rowOff>66675</xdr:rowOff>
    </xdr:from>
    <xdr:to>
      <xdr:col>0</xdr:col>
      <xdr:colOff>466725</xdr:colOff>
      <xdr:row>44</xdr:row>
      <xdr:rowOff>57150</xdr:rowOff>
    </xdr:to>
    <xdr:sp macro="" textlink="">
      <xdr:nvSpPr>
        <xdr:cNvPr id="4" name="TextBox 3"/>
        <xdr:cNvSpPr txBox="1"/>
      </xdr:nvSpPr>
      <xdr:spPr>
        <a:xfrm>
          <a:off x="1" y="8620125"/>
          <a:ext cx="466724"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Title</a:t>
          </a:r>
        </a:p>
      </xdr:txBody>
    </xdr:sp>
    <xdr:clientData/>
  </xdr:twoCellAnchor>
  <xdr:twoCellAnchor>
    <xdr:from>
      <xdr:col>0</xdr:col>
      <xdr:colOff>0</xdr:colOff>
      <xdr:row>38</xdr:row>
      <xdr:rowOff>257175</xdr:rowOff>
    </xdr:from>
    <xdr:to>
      <xdr:col>0</xdr:col>
      <xdr:colOff>733425</xdr:colOff>
      <xdr:row>40</xdr:row>
      <xdr:rowOff>66675</xdr:rowOff>
    </xdr:to>
    <xdr:sp macro="" textlink="">
      <xdr:nvSpPr>
        <xdr:cNvPr id="5" name="TextBox 4"/>
        <xdr:cNvSpPr txBox="1"/>
      </xdr:nvSpPr>
      <xdr:spPr>
        <a:xfrm>
          <a:off x="0" y="8153400"/>
          <a:ext cx="7334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Print Name</a:t>
          </a:r>
        </a:p>
      </xdr:txBody>
    </xdr:sp>
    <xdr:clientData/>
  </xdr:twoCellAnchor>
  <xdr:twoCellAnchor>
    <xdr:from>
      <xdr:col>0</xdr:col>
      <xdr:colOff>0</xdr:colOff>
      <xdr:row>40</xdr:row>
      <xdr:rowOff>76199</xdr:rowOff>
    </xdr:from>
    <xdr:to>
      <xdr:col>0</xdr:col>
      <xdr:colOff>647700</xdr:colOff>
      <xdr:row>42</xdr:row>
      <xdr:rowOff>57150</xdr:rowOff>
    </xdr:to>
    <xdr:sp macro="" textlink="">
      <xdr:nvSpPr>
        <xdr:cNvPr id="6" name="TextBox 5"/>
        <xdr:cNvSpPr txBox="1"/>
      </xdr:nvSpPr>
      <xdr:spPr>
        <a:xfrm>
          <a:off x="0" y="8401049"/>
          <a:ext cx="647700"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Signature</a:t>
          </a:r>
        </a:p>
      </xdr:txBody>
    </xdr:sp>
    <xdr:clientData/>
  </xdr:twoCellAnchor>
  <xdr:twoCellAnchor>
    <xdr:from>
      <xdr:col>5</xdr:col>
      <xdr:colOff>0</xdr:colOff>
      <xdr:row>17</xdr:row>
      <xdr:rowOff>9525</xdr:rowOff>
    </xdr:from>
    <xdr:to>
      <xdr:col>6</xdr:col>
      <xdr:colOff>0</xdr:colOff>
      <xdr:row>17</xdr:row>
      <xdr:rowOff>152400</xdr:rowOff>
    </xdr:to>
    <xdr:cxnSp macro="">
      <xdr:nvCxnSpPr>
        <xdr:cNvPr id="8" name="Straight Connector 7"/>
        <xdr:cNvCxnSpPr/>
      </xdr:nvCxnSpPr>
      <xdr:spPr>
        <a:xfrm>
          <a:off x="3981450" y="3457575"/>
          <a:ext cx="48577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9" name="Straight Connector 8"/>
        <xdr:cNvCxnSpPr/>
      </xdr:nvCxnSpPr>
      <xdr:spPr>
        <a:xfrm flipV="1">
          <a:off x="3971925" y="3438525"/>
          <a:ext cx="5048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14" name="Straight Connector 13"/>
        <xdr:cNvCxnSpPr/>
      </xdr:nvCxnSpPr>
      <xdr:spPr>
        <a:xfrm>
          <a:off x="3981450" y="3457575"/>
          <a:ext cx="48577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15" name="Straight Connector 14"/>
        <xdr:cNvCxnSpPr/>
      </xdr:nvCxnSpPr>
      <xdr:spPr>
        <a:xfrm flipV="1">
          <a:off x="3971925" y="3438525"/>
          <a:ext cx="5048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16" name="Straight Connector 15"/>
        <xdr:cNvCxnSpPr/>
      </xdr:nvCxnSpPr>
      <xdr:spPr>
        <a:xfrm>
          <a:off x="3981450" y="3457575"/>
          <a:ext cx="48577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17" name="Straight Connector 16"/>
        <xdr:cNvCxnSpPr/>
      </xdr:nvCxnSpPr>
      <xdr:spPr>
        <a:xfrm flipV="1">
          <a:off x="3971925" y="3438525"/>
          <a:ext cx="5048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18" name="Straight Connector 17"/>
        <xdr:cNvCxnSpPr/>
      </xdr:nvCxnSpPr>
      <xdr:spPr>
        <a:xfrm>
          <a:off x="3981450" y="3457575"/>
          <a:ext cx="48577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19" name="Straight Connector 18"/>
        <xdr:cNvCxnSpPr/>
      </xdr:nvCxnSpPr>
      <xdr:spPr>
        <a:xfrm flipV="1">
          <a:off x="3971925" y="3438525"/>
          <a:ext cx="5048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20" name="Straight Connector 19"/>
        <xdr:cNvCxnSpPr/>
      </xdr:nvCxnSpPr>
      <xdr:spPr>
        <a:xfrm>
          <a:off x="3981450" y="3457575"/>
          <a:ext cx="48577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21" name="Straight Connector 20"/>
        <xdr:cNvCxnSpPr/>
      </xdr:nvCxnSpPr>
      <xdr:spPr>
        <a:xfrm flipV="1">
          <a:off x="3971925" y="3438525"/>
          <a:ext cx="5048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22" name="Straight Connector 21"/>
        <xdr:cNvCxnSpPr/>
      </xdr:nvCxnSpPr>
      <xdr:spPr>
        <a:xfrm>
          <a:off x="3981450" y="3457575"/>
          <a:ext cx="48577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23" name="Straight Connector 22"/>
        <xdr:cNvCxnSpPr/>
      </xdr:nvCxnSpPr>
      <xdr:spPr>
        <a:xfrm flipV="1">
          <a:off x="3971925" y="3438525"/>
          <a:ext cx="5048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24" name="Straight Connector 23"/>
        <xdr:cNvCxnSpPr/>
      </xdr:nvCxnSpPr>
      <xdr:spPr>
        <a:xfrm>
          <a:off x="3981450" y="3457575"/>
          <a:ext cx="48577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25" name="Straight Connector 24"/>
        <xdr:cNvCxnSpPr/>
      </xdr:nvCxnSpPr>
      <xdr:spPr>
        <a:xfrm flipV="1">
          <a:off x="3971925" y="3438525"/>
          <a:ext cx="5048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35</xdr:row>
      <xdr:rowOff>38100</xdr:rowOff>
    </xdr:from>
    <xdr:to>
      <xdr:col>4</xdr:col>
      <xdr:colOff>533400</xdr:colOff>
      <xdr:row>37</xdr:row>
      <xdr:rowOff>76200</xdr:rowOff>
    </xdr:to>
    <xdr:sp macro="" textlink="">
      <xdr:nvSpPr>
        <xdr:cNvPr id="26" name="TextBox 25"/>
        <xdr:cNvSpPr txBox="1"/>
      </xdr:nvSpPr>
      <xdr:spPr>
        <a:xfrm>
          <a:off x="28575" y="6981825"/>
          <a:ext cx="3771900"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900" i="1"/>
            <a:t>All diagnosis and repair service work  must be provided in compliance with Sections 3340.41(d)</a:t>
          </a:r>
          <a:r>
            <a:rPr lang="en-US" sz="900" i="1" baseline="0"/>
            <a:t> and 3340.41.3 of the California Code of Regulations  and Section 9884.8 of the  California  Business and Professions Code.</a:t>
          </a:r>
          <a:endParaRPr lang="en-US" sz="900" i="1"/>
        </a:p>
      </xdr:txBody>
    </xdr:sp>
    <xdr:clientData/>
  </xdr:twoCellAnchor>
  <xdr:twoCellAnchor>
    <xdr:from>
      <xdr:col>0</xdr:col>
      <xdr:colOff>1</xdr:colOff>
      <xdr:row>42</xdr:row>
      <xdr:rowOff>66675</xdr:rowOff>
    </xdr:from>
    <xdr:to>
      <xdr:col>0</xdr:col>
      <xdr:colOff>466725</xdr:colOff>
      <xdr:row>44</xdr:row>
      <xdr:rowOff>57150</xdr:rowOff>
    </xdr:to>
    <xdr:sp macro="" textlink="">
      <xdr:nvSpPr>
        <xdr:cNvPr id="28" name="TextBox 27"/>
        <xdr:cNvSpPr txBox="1"/>
      </xdr:nvSpPr>
      <xdr:spPr>
        <a:xfrm>
          <a:off x="1" y="8096250"/>
          <a:ext cx="466724"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Title</a:t>
          </a:r>
        </a:p>
      </xdr:txBody>
    </xdr:sp>
    <xdr:clientData/>
  </xdr:twoCellAnchor>
  <xdr:twoCellAnchor>
    <xdr:from>
      <xdr:col>0</xdr:col>
      <xdr:colOff>0</xdr:colOff>
      <xdr:row>38</xdr:row>
      <xdr:rowOff>257175</xdr:rowOff>
    </xdr:from>
    <xdr:to>
      <xdr:col>0</xdr:col>
      <xdr:colOff>733425</xdr:colOff>
      <xdr:row>40</xdr:row>
      <xdr:rowOff>66675</xdr:rowOff>
    </xdr:to>
    <xdr:sp macro="" textlink="">
      <xdr:nvSpPr>
        <xdr:cNvPr id="29" name="TextBox 28"/>
        <xdr:cNvSpPr txBox="1"/>
      </xdr:nvSpPr>
      <xdr:spPr>
        <a:xfrm>
          <a:off x="0" y="7686675"/>
          <a:ext cx="7334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Print Name</a:t>
          </a:r>
        </a:p>
      </xdr:txBody>
    </xdr:sp>
    <xdr:clientData/>
  </xdr:twoCellAnchor>
  <xdr:twoCellAnchor>
    <xdr:from>
      <xdr:col>0</xdr:col>
      <xdr:colOff>0</xdr:colOff>
      <xdr:row>40</xdr:row>
      <xdr:rowOff>76199</xdr:rowOff>
    </xdr:from>
    <xdr:to>
      <xdr:col>0</xdr:col>
      <xdr:colOff>647700</xdr:colOff>
      <xdr:row>42</xdr:row>
      <xdr:rowOff>57150</xdr:rowOff>
    </xdr:to>
    <xdr:sp macro="" textlink="">
      <xdr:nvSpPr>
        <xdr:cNvPr id="30" name="TextBox 29"/>
        <xdr:cNvSpPr txBox="1"/>
      </xdr:nvSpPr>
      <xdr:spPr>
        <a:xfrm>
          <a:off x="0" y="7877174"/>
          <a:ext cx="647700"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Signature</a:t>
          </a:r>
        </a:p>
      </xdr:txBody>
    </xdr:sp>
    <xdr:clientData/>
  </xdr:twoCellAnchor>
  <xdr:twoCellAnchor>
    <xdr:from>
      <xdr:col>5</xdr:col>
      <xdr:colOff>0</xdr:colOff>
      <xdr:row>17</xdr:row>
      <xdr:rowOff>9525</xdr:rowOff>
    </xdr:from>
    <xdr:to>
      <xdr:col>6</xdr:col>
      <xdr:colOff>0</xdr:colOff>
      <xdr:row>17</xdr:row>
      <xdr:rowOff>152400</xdr:rowOff>
    </xdr:to>
    <xdr:cxnSp macro="">
      <xdr:nvCxnSpPr>
        <xdr:cNvPr id="31" name="Straight Connector 30"/>
        <xdr:cNvCxnSpPr/>
      </xdr:nvCxnSpPr>
      <xdr:spPr>
        <a:xfrm>
          <a:off x="3962400" y="3400425"/>
          <a:ext cx="52387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32" name="Straight Connector 31"/>
        <xdr:cNvCxnSpPr/>
      </xdr:nvCxnSpPr>
      <xdr:spPr>
        <a:xfrm flipV="1">
          <a:off x="3952875" y="3381375"/>
          <a:ext cx="5429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17</xdr:row>
      <xdr:rowOff>9525</xdr:rowOff>
    </xdr:from>
    <xdr:to>
      <xdr:col>6</xdr:col>
      <xdr:colOff>0</xdr:colOff>
      <xdr:row>17</xdr:row>
      <xdr:rowOff>152400</xdr:rowOff>
    </xdr:to>
    <xdr:cxnSp macro="">
      <xdr:nvCxnSpPr>
        <xdr:cNvPr id="33" name="Straight Connector 32"/>
        <xdr:cNvCxnSpPr/>
      </xdr:nvCxnSpPr>
      <xdr:spPr>
        <a:xfrm>
          <a:off x="3962400" y="3400425"/>
          <a:ext cx="52387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34" name="Straight Connector 33"/>
        <xdr:cNvCxnSpPr/>
      </xdr:nvCxnSpPr>
      <xdr:spPr>
        <a:xfrm flipV="1">
          <a:off x="3952875" y="3381375"/>
          <a:ext cx="5429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35" name="Straight Connector 34"/>
        <xdr:cNvCxnSpPr/>
      </xdr:nvCxnSpPr>
      <xdr:spPr>
        <a:xfrm>
          <a:off x="4486275" y="3400425"/>
          <a:ext cx="9144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36" name="Straight Connector 35"/>
        <xdr:cNvCxnSpPr/>
      </xdr:nvCxnSpPr>
      <xdr:spPr>
        <a:xfrm flipV="1">
          <a:off x="4486275" y="3381375"/>
          <a:ext cx="9239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37" name="Straight Connector 36"/>
        <xdr:cNvCxnSpPr/>
      </xdr:nvCxnSpPr>
      <xdr:spPr>
        <a:xfrm>
          <a:off x="4486275" y="3400425"/>
          <a:ext cx="9144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38" name="Straight Connector 37"/>
        <xdr:cNvCxnSpPr/>
      </xdr:nvCxnSpPr>
      <xdr:spPr>
        <a:xfrm flipV="1">
          <a:off x="4486275" y="3381375"/>
          <a:ext cx="9239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39" name="Straight Connector 38"/>
        <xdr:cNvCxnSpPr/>
      </xdr:nvCxnSpPr>
      <xdr:spPr>
        <a:xfrm>
          <a:off x="3962400" y="5191125"/>
          <a:ext cx="52387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40" name="Straight Connector 39"/>
        <xdr:cNvCxnSpPr/>
      </xdr:nvCxnSpPr>
      <xdr:spPr>
        <a:xfrm flipV="1">
          <a:off x="3952875" y="5181600"/>
          <a:ext cx="5429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41" name="Straight Connector 40"/>
        <xdr:cNvCxnSpPr/>
      </xdr:nvCxnSpPr>
      <xdr:spPr>
        <a:xfrm>
          <a:off x="3962400" y="5191125"/>
          <a:ext cx="52387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42" name="Straight Connector 41"/>
        <xdr:cNvCxnSpPr/>
      </xdr:nvCxnSpPr>
      <xdr:spPr>
        <a:xfrm flipV="1">
          <a:off x="3952875" y="5181600"/>
          <a:ext cx="5429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43" name="Straight Connector 42"/>
        <xdr:cNvCxnSpPr/>
      </xdr:nvCxnSpPr>
      <xdr:spPr>
        <a:xfrm>
          <a:off x="4486275" y="5191125"/>
          <a:ext cx="9144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44" name="Straight Connector 43"/>
        <xdr:cNvCxnSpPr/>
      </xdr:nvCxnSpPr>
      <xdr:spPr>
        <a:xfrm flipV="1">
          <a:off x="4486275" y="5181600"/>
          <a:ext cx="9239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45" name="Straight Connector 44"/>
        <xdr:cNvCxnSpPr/>
      </xdr:nvCxnSpPr>
      <xdr:spPr>
        <a:xfrm>
          <a:off x="4486275" y="5191125"/>
          <a:ext cx="9144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46" name="Straight Connector 45"/>
        <xdr:cNvCxnSpPr/>
      </xdr:nvCxnSpPr>
      <xdr:spPr>
        <a:xfrm flipV="1">
          <a:off x="4486275" y="5181600"/>
          <a:ext cx="9239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47" name="Straight Connector 46"/>
        <xdr:cNvCxnSpPr/>
      </xdr:nvCxnSpPr>
      <xdr:spPr>
        <a:xfrm>
          <a:off x="3962400" y="6791325"/>
          <a:ext cx="52387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48" name="Straight Connector 47"/>
        <xdr:cNvCxnSpPr/>
      </xdr:nvCxnSpPr>
      <xdr:spPr>
        <a:xfrm flipV="1">
          <a:off x="3952875" y="6772275"/>
          <a:ext cx="5429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49" name="Straight Connector 48"/>
        <xdr:cNvCxnSpPr/>
      </xdr:nvCxnSpPr>
      <xdr:spPr>
        <a:xfrm>
          <a:off x="3962400" y="6791325"/>
          <a:ext cx="52387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50" name="Straight Connector 49"/>
        <xdr:cNvCxnSpPr/>
      </xdr:nvCxnSpPr>
      <xdr:spPr>
        <a:xfrm flipV="1">
          <a:off x="3952875" y="6772275"/>
          <a:ext cx="5429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51" name="Straight Connector 50"/>
        <xdr:cNvCxnSpPr/>
      </xdr:nvCxnSpPr>
      <xdr:spPr>
        <a:xfrm>
          <a:off x="4486275" y="6791325"/>
          <a:ext cx="9144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52" name="Straight Connector 51"/>
        <xdr:cNvCxnSpPr/>
      </xdr:nvCxnSpPr>
      <xdr:spPr>
        <a:xfrm flipV="1">
          <a:off x="4486275" y="6772275"/>
          <a:ext cx="9239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53" name="Straight Connector 52"/>
        <xdr:cNvCxnSpPr/>
      </xdr:nvCxnSpPr>
      <xdr:spPr>
        <a:xfrm>
          <a:off x="4486275" y="6791325"/>
          <a:ext cx="9144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54" name="Straight Connector 53"/>
        <xdr:cNvCxnSpPr/>
      </xdr:nvCxnSpPr>
      <xdr:spPr>
        <a:xfrm flipV="1">
          <a:off x="4486275" y="6772275"/>
          <a:ext cx="9239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35</xdr:row>
      <xdr:rowOff>38100</xdr:rowOff>
    </xdr:from>
    <xdr:to>
      <xdr:col>4</xdr:col>
      <xdr:colOff>533400</xdr:colOff>
      <xdr:row>37</xdr:row>
      <xdr:rowOff>76200</xdr:rowOff>
    </xdr:to>
    <xdr:sp macro="" textlink="">
      <xdr:nvSpPr>
        <xdr:cNvPr id="2" name="TextBox 1"/>
        <xdr:cNvSpPr txBox="1"/>
      </xdr:nvSpPr>
      <xdr:spPr>
        <a:xfrm>
          <a:off x="28575" y="7296150"/>
          <a:ext cx="37909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900" i="1"/>
            <a:t>All diagnosis and repair service work  must be provided in compliance with Sections 3340.41(d)</a:t>
          </a:r>
          <a:r>
            <a:rPr lang="en-US" sz="900" i="1" baseline="0"/>
            <a:t> and 3340.41.3 of the California Code of Regulations  and Section 9884.8 of the  California  Business and Professions Code.</a:t>
          </a:r>
          <a:endParaRPr lang="en-US" sz="900" i="1"/>
        </a:p>
      </xdr:txBody>
    </xdr:sp>
    <xdr:clientData/>
  </xdr:twoCellAnchor>
  <xdr:twoCellAnchor>
    <xdr:from>
      <xdr:col>0</xdr:col>
      <xdr:colOff>1066800</xdr:colOff>
      <xdr:row>42</xdr:row>
      <xdr:rowOff>95249</xdr:rowOff>
    </xdr:from>
    <xdr:to>
      <xdr:col>1</xdr:col>
      <xdr:colOff>409575</xdr:colOff>
      <xdr:row>44</xdr:row>
      <xdr:rowOff>28574</xdr:rowOff>
    </xdr:to>
    <xdr:sp macro="" textlink="">
      <xdr:nvSpPr>
        <xdr:cNvPr id="3" name="TextBox 2"/>
        <xdr:cNvSpPr txBox="1"/>
      </xdr:nvSpPr>
      <xdr:spPr>
        <a:xfrm>
          <a:off x="1066800" y="8124824"/>
          <a:ext cx="4953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Date</a:t>
          </a:r>
        </a:p>
      </xdr:txBody>
    </xdr:sp>
    <xdr:clientData/>
  </xdr:twoCellAnchor>
  <xdr:twoCellAnchor>
    <xdr:from>
      <xdr:col>0</xdr:col>
      <xdr:colOff>1</xdr:colOff>
      <xdr:row>42</xdr:row>
      <xdr:rowOff>66675</xdr:rowOff>
    </xdr:from>
    <xdr:to>
      <xdr:col>0</xdr:col>
      <xdr:colOff>466725</xdr:colOff>
      <xdr:row>44</xdr:row>
      <xdr:rowOff>57150</xdr:rowOff>
    </xdr:to>
    <xdr:sp macro="" textlink="">
      <xdr:nvSpPr>
        <xdr:cNvPr id="4" name="TextBox 3"/>
        <xdr:cNvSpPr txBox="1"/>
      </xdr:nvSpPr>
      <xdr:spPr>
        <a:xfrm>
          <a:off x="1" y="8620125"/>
          <a:ext cx="466724"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Title</a:t>
          </a:r>
        </a:p>
      </xdr:txBody>
    </xdr:sp>
    <xdr:clientData/>
  </xdr:twoCellAnchor>
  <xdr:twoCellAnchor>
    <xdr:from>
      <xdr:col>0</xdr:col>
      <xdr:colOff>0</xdr:colOff>
      <xdr:row>38</xdr:row>
      <xdr:rowOff>257175</xdr:rowOff>
    </xdr:from>
    <xdr:to>
      <xdr:col>0</xdr:col>
      <xdr:colOff>733425</xdr:colOff>
      <xdr:row>40</xdr:row>
      <xdr:rowOff>66675</xdr:rowOff>
    </xdr:to>
    <xdr:sp macro="" textlink="">
      <xdr:nvSpPr>
        <xdr:cNvPr id="5" name="TextBox 4"/>
        <xdr:cNvSpPr txBox="1"/>
      </xdr:nvSpPr>
      <xdr:spPr>
        <a:xfrm>
          <a:off x="0" y="8153400"/>
          <a:ext cx="7334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Print Name</a:t>
          </a:r>
        </a:p>
      </xdr:txBody>
    </xdr:sp>
    <xdr:clientData/>
  </xdr:twoCellAnchor>
  <xdr:twoCellAnchor>
    <xdr:from>
      <xdr:col>0</xdr:col>
      <xdr:colOff>0</xdr:colOff>
      <xdr:row>40</xdr:row>
      <xdr:rowOff>76199</xdr:rowOff>
    </xdr:from>
    <xdr:to>
      <xdr:col>0</xdr:col>
      <xdr:colOff>647700</xdr:colOff>
      <xdr:row>42</xdr:row>
      <xdr:rowOff>57150</xdr:rowOff>
    </xdr:to>
    <xdr:sp macro="" textlink="">
      <xdr:nvSpPr>
        <xdr:cNvPr id="6" name="TextBox 5"/>
        <xdr:cNvSpPr txBox="1"/>
      </xdr:nvSpPr>
      <xdr:spPr>
        <a:xfrm>
          <a:off x="0" y="8401049"/>
          <a:ext cx="647700"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Signature</a:t>
          </a:r>
        </a:p>
      </xdr:txBody>
    </xdr:sp>
    <xdr:clientData/>
  </xdr:twoCellAnchor>
  <xdr:twoCellAnchor>
    <xdr:from>
      <xdr:col>5</xdr:col>
      <xdr:colOff>0</xdr:colOff>
      <xdr:row>17</xdr:row>
      <xdr:rowOff>9525</xdr:rowOff>
    </xdr:from>
    <xdr:to>
      <xdr:col>6</xdr:col>
      <xdr:colOff>0</xdr:colOff>
      <xdr:row>17</xdr:row>
      <xdr:rowOff>152400</xdr:rowOff>
    </xdr:to>
    <xdr:cxnSp macro="">
      <xdr:nvCxnSpPr>
        <xdr:cNvPr id="7" name="Straight Connector 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8" name="Straight Connector 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17</xdr:row>
      <xdr:rowOff>9525</xdr:rowOff>
    </xdr:from>
    <xdr:to>
      <xdr:col>6</xdr:col>
      <xdr:colOff>0</xdr:colOff>
      <xdr:row>17</xdr:row>
      <xdr:rowOff>152400</xdr:rowOff>
    </xdr:to>
    <xdr:cxnSp macro="">
      <xdr:nvCxnSpPr>
        <xdr:cNvPr id="9" name="Straight Connector 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10" name="Straight Connector 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11" name="Straight Connector 10"/>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12" name="Straight Connector 11"/>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13" name="Straight Connector 12"/>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14" name="Straight Connector 13"/>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15" name="Straight Connector 14"/>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16" name="Straight Connector 15"/>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17" name="Straight Connector 1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18" name="Straight Connector 1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19" name="Straight Connector 1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20" name="Straight Connector 1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21" name="Straight Connector 20"/>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22" name="Straight Connector 21"/>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23" name="Straight Connector 22"/>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24" name="Straight Connector 23"/>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25" name="Straight Connector 24"/>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26" name="Straight Connector 25"/>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27" name="Straight Connector 2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28" name="Straight Connector 2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29" name="Straight Connector 2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30" name="Straight Connector 2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381000</xdr:colOff>
      <xdr:row>0</xdr:row>
      <xdr:rowOff>3</xdr:rowOff>
    </xdr:from>
    <xdr:to>
      <xdr:col>6</xdr:col>
      <xdr:colOff>485775</xdr:colOff>
      <xdr:row>3</xdr:row>
      <xdr:rowOff>152400</xdr:rowOff>
    </xdr:to>
    <xdr:sp macro="" textlink="">
      <xdr:nvSpPr>
        <xdr:cNvPr id="2" name="TextBox 1"/>
        <xdr:cNvSpPr txBox="1"/>
      </xdr:nvSpPr>
      <xdr:spPr>
        <a:xfrm>
          <a:off x="2628900" y="3"/>
          <a:ext cx="2895600" cy="10191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rtl="1"/>
          <a:r>
            <a:rPr lang="en-US" sz="1100" b="1" i="0">
              <a:solidFill>
                <a:schemeClr val="dk1"/>
              </a:solidFill>
              <a:latin typeface="+mn-lt"/>
              <a:ea typeface="+mn-ea"/>
              <a:cs typeface="+mn-cs"/>
            </a:rPr>
            <a:t>MAIL THIS INVOICE TO:</a:t>
          </a:r>
          <a:endParaRPr lang="en-US"/>
        </a:p>
        <a:p>
          <a:pPr algn="ctr" rtl="1"/>
          <a:r>
            <a:rPr lang="en-US" sz="1100" b="1" i="0">
              <a:solidFill>
                <a:schemeClr val="dk1"/>
              </a:solidFill>
              <a:latin typeface="+mn-lt"/>
              <a:ea typeface="+mn-ea"/>
              <a:cs typeface="+mn-cs"/>
            </a:rPr>
            <a:t>CONSUMER ASSISTANCE PROGRAM </a:t>
          </a:r>
        </a:p>
        <a:p>
          <a:pPr algn="ctr" rtl="1"/>
          <a:r>
            <a:rPr lang="en-US" sz="1100" b="1" i="0">
              <a:solidFill>
                <a:schemeClr val="dk1"/>
              </a:solidFill>
              <a:latin typeface="+mn-lt"/>
              <a:ea typeface="+mn-ea"/>
              <a:cs typeface="+mn-cs"/>
            </a:rPr>
            <a:t>10949 North Mather Blvd</a:t>
          </a:r>
          <a:endParaRPr lang="en-US"/>
        </a:p>
        <a:p>
          <a:pPr algn="ctr" rtl="1"/>
          <a:r>
            <a:rPr lang="en-US" sz="1100" b="1" i="0">
              <a:solidFill>
                <a:schemeClr val="dk1"/>
              </a:solidFill>
              <a:latin typeface="+mn-lt"/>
              <a:ea typeface="+mn-ea"/>
              <a:cs typeface="+mn-cs"/>
            </a:rPr>
            <a:t>Rancho Cordova, California   95670</a:t>
          </a:r>
          <a:endParaRPr lang="en-US"/>
        </a:p>
        <a:p>
          <a:pPr algn="ctr" rtl="1"/>
          <a:r>
            <a:rPr lang="en-US" sz="1100" b="1" i="0">
              <a:solidFill>
                <a:schemeClr val="dk1"/>
              </a:solidFill>
              <a:latin typeface="+mn-lt"/>
              <a:ea typeface="+mn-ea"/>
              <a:cs typeface="+mn-cs"/>
            </a:rPr>
            <a:t>ATTN: INVOICE UNIT</a:t>
          </a:r>
          <a:endParaRPr lang="en-US"/>
        </a:p>
        <a:p>
          <a:pPr algn="ctr"/>
          <a:endParaRPr lang="en-US" sz="1100"/>
        </a:p>
      </xdr:txBody>
    </xdr:sp>
    <xdr:clientData/>
  </xdr:twoCellAnchor>
  <xdr:twoCellAnchor>
    <xdr:from>
      <xdr:col>0</xdr:col>
      <xdr:colOff>133350</xdr:colOff>
      <xdr:row>0</xdr:row>
      <xdr:rowOff>9525</xdr:rowOff>
    </xdr:from>
    <xdr:to>
      <xdr:col>2</xdr:col>
      <xdr:colOff>95250</xdr:colOff>
      <xdr:row>2</xdr:row>
      <xdr:rowOff>123825</xdr:rowOff>
    </xdr:to>
    <xdr:pic>
      <xdr:nvPicPr>
        <xdr:cNvPr id="22254"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9525"/>
          <a:ext cx="12954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pic>
    <xdr:clientData/>
  </xdr:twoCellAnchor>
  <xdr:twoCellAnchor editAs="oneCell">
    <xdr:from>
      <xdr:col>8</xdr:col>
      <xdr:colOff>76200</xdr:colOff>
      <xdr:row>0</xdr:row>
      <xdr:rowOff>38100</xdr:rowOff>
    </xdr:from>
    <xdr:to>
      <xdr:col>8</xdr:col>
      <xdr:colOff>771525</xdr:colOff>
      <xdr:row>2</xdr:row>
      <xdr:rowOff>95250</xdr:rowOff>
    </xdr:to>
    <xdr:pic>
      <xdr:nvPicPr>
        <xdr:cNvPr id="22255" name="Picture 14" descr="seal_b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24675" y="38100"/>
          <a:ext cx="6953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914400</xdr:colOff>
      <xdr:row>22</xdr:row>
      <xdr:rowOff>123825</xdr:rowOff>
    </xdr:from>
    <xdr:to>
      <xdr:col>4</xdr:col>
      <xdr:colOff>371475</xdr:colOff>
      <xdr:row>23</xdr:row>
      <xdr:rowOff>161925</xdr:rowOff>
    </xdr:to>
    <xdr:sp macro="" textlink="">
      <xdr:nvSpPr>
        <xdr:cNvPr id="5" name="TextBox 4"/>
        <xdr:cNvSpPr txBox="1"/>
      </xdr:nvSpPr>
      <xdr:spPr>
        <a:xfrm>
          <a:off x="3324225" y="5791200"/>
          <a:ext cx="4572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t>Date</a:t>
          </a:r>
        </a:p>
      </xdr:txBody>
    </xdr:sp>
    <xdr:clientData/>
  </xdr:twoCellAnchor>
  <xdr:oneCellAnchor>
    <xdr:from>
      <xdr:col>0</xdr:col>
      <xdr:colOff>352426</xdr:colOff>
      <xdr:row>22</xdr:row>
      <xdr:rowOff>123825</xdr:rowOff>
    </xdr:from>
    <xdr:ext cx="962024" cy="302660"/>
    <xdr:sp macro="" textlink="">
      <xdr:nvSpPr>
        <xdr:cNvPr id="6" name="TextBox 5"/>
        <xdr:cNvSpPr txBox="1"/>
      </xdr:nvSpPr>
      <xdr:spPr>
        <a:xfrm>
          <a:off x="352426" y="5715000"/>
          <a:ext cx="962024" cy="302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a:latin typeface="Arial" pitchFamily="34" charset="0"/>
              <a:cs typeface="Arial" pitchFamily="34" charset="0"/>
            </a:rPr>
            <a:t>Printed Name</a:t>
          </a:r>
        </a:p>
      </xdr:txBody>
    </xdr:sp>
    <xdr:clientData/>
  </xdr:oneCellAnchor>
  <xdr:oneCellAnchor>
    <xdr:from>
      <xdr:col>0</xdr:col>
      <xdr:colOff>342901</xdr:colOff>
      <xdr:row>20</xdr:row>
      <xdr:rowOff>276225</xdr:rowOff>
    </xdr:from>
    <xdr:ext cx="1085849" cy="293135"/>
    <xdr:sp macro="" textlink="">
      <xdr:nvSpPr>
        <xdr:cNvPr id="7" name="TextBox 6"/>
        <xdr:cNvSpPr txBox="1"/>
      </xdr:nvSpPr>
      <xdr:spPr>
        <a:xfrm>
          <a:off x="342901" y="5410200"/>
          <a:ext cx="1085849" cy="29313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800">
              <a:latin typeface="Arial" pitchFamily="34" charset="0"/>
              <a:cs typeface="Arial" pitchFamily="34" charset="0"/>
            </a:rPr>
            <a:t>Claimant Signature</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1</xdr:colOff>
      <xdr:row>0</xdr:row>
      <xdr:rowOff>19049</xdr:rowOff>
    </xdr:from>
    <xdr:to>
      <xdr:col>7</xdr:col>
      <xdr:colOff>600075</xdr:colOff>
      <xdr:row>66</xdr:row>
      <xdr:rowOff>0</xdr:rowOff>
    </xdr:to>
    <xdr:sp macro="" textlink="">
      <xdr:nvSpPr>
        <xdr:cNvPr id="2" name="TextBox 1"/>
        <xdr:cNvSpPr txBox="1"/>
      </xdr:nvSpPr>
      <xdr:spPr>
        <a:xfrm>
          <a:off x="1" y="19049"/>
          <a:ext cx="4867274" cy="10668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Repair Notification Form Instructions</a:t>
          </a:r>
        </a:p>
        <a:p>
          <a:endParaRPr lang="en-US" sz="1000" b="1">
            <a:solidFill>
              <a:schemeClr val="dk1"/>
            </a:solidFill>
            <a:latin typeface="+mn-lt"/>
            <a:ea typeface="+mn-ea"/>
            <a:cs typeface="+mn-cs"/>
          </a:endParaRPr>
        </a:p>
        <a:p>
          <a:r>
            <a:rPr lang="en-US" sz="1000" b="1">
              <a:solidFill>
                <a:schemeClr val="dk1"/>
              </a:solidFill>
              <a:latin typeface="+mn-lt"/>
              <a:ea typeface="+mn-ea"/>
              <a:cs typeface="+mn-cs"/>
            </a:rPr>
            <a:t>Section 1 – Vehicle Information</a:t>
          </a:r>
        </a:p>
        <a:p>
          <a:pPr lvl="0"/>
          <a:r>
            <a:rPr lang="en-US" sz="1000" b="1">
              <a:solidFill>
                <a:schemeClr val="dk1"/>
              </a:solidFill>
              <a:latin typeface="+mn-lt"/>
              <a:ea typeface="+mn-ea"/>
              <a:cs typeface="+mn-cs"/>
            </a:rPr>
            <a:t>CAP ID Number</a:t>
          </a:r>
          <a:r>
            <a:rPr lang="en-US" sz="1000">
              <a:solidFill>
                <a:schemeClr val="dk1"/>
              </a:solidFill>
              <a:latin typeface="+mn-lt"/>
              <a:ea typeface="+mn-ea"/>
              <a:cs typeface="+mn-cs"/>
            </a:rPr>
            <a:t> – Enter the CAP ID number found at the top left side of the Letter of Eligibility.</a:t>
          </a:r>
        </a:p>
        <a:p>
          <a:pPr lvl="0"/>
          <a:r>
            <a:rPr lang="en-US" sz="1000" b="1">
              <a:solidFill>
                <a:schemeClr val="dk1"/>
              </a:solidFill>
              <a:latin typeface="+mn-lt"/>
              <a:ea typeface="+mn-ea"/>
              <a:cs typeface="+mn-cs"/>
            </a:rPr>
            <a:t>Vehicle License Number</a:t>
          </a:r>
          <a:r>
            <a:rPr lang="en-US" sz="1000">
              <a:solidFill>
                <a:schemeClr val="dk1"/>
              </a:solidFill>
              <a:latin typeface="+mn-lt"/>
              <a:ea typeface="+mn-ea"/>
              <a:cs typeface="+mn-cs"/>
            </a:rPr>
            <a:t> – Enter the license plate characters from the vehicle being repaired.</a:t>
          </a:r>
        </a:p>
        <a:p>
          <a:pPr lvl="0"/>
          <a:r>
            <a:rPr lang="en-US" sz="1000" b="1">
              <a:solidFill>
                <a:schemeClr val="dk1"/>
              </a:solidFill>
              <a:latin typeface="+mn-lt"/>
              <a:ea typeface="+mn-ea"/>
              <a:cs typeface="+mn-cs"/>
            </a:rPr>
            <a:t>Customer Name</a:t>
          </a:r>
          <a:r>
            <a:rPr lang="en-US" sz="1000">
              <a:solidFill>
                <a:schemeClr val="dk1"/>
              </a:solidFill>
              <a:latin typeface="+mn-lt"/>
              <a:ea typeface="+mn-ea"/>
              <a:cs typeface="+mn-cs"/>
            </a:rPr>
            <a:t> – Enter the name of the person who brought the vehicle in and signed the estimate. This person should be the one named on the Letter of Eligibility and matches DMV registration form.</a:t>
          </a:r>
        </a:p>
        <a:p>
          <a:pPr lvl="0"/>
          <a:endParaRPr lang="en-US" sz="10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Section 2</a:t>
          </a:r>
          <a:r>
            <a:rPr lang="en-US" sz="1100" b="1" baseline="0">
              <a:solidFill>
                <a:schemeClr val="dk1"/>
              </a:solidFill>
              <a:latin typeface="+mn-lt"/>
              <a:ea typeface="+mn-ea"/>
              <a:cs typeface="+mn-cs"/>
            </a:rPr>
            <a:t> - </a:t>
          </a:r>
          <a:r>
            <a:rPr lang="en-US" sz="1000" b="1">
              <a:solidFill>
                <a:schemeClr val="dk1"/>
              </a:solidFill>
              <a:latin typeface="+mn-lt"/>
              <a:ea typeface="+mn-ea"/>
              <a:cs typeface="+mn-cs"/>
            </a:rPr>
            <a:t>Diagnostic and Testing Charges </a:t>
          </a:r>
        </a:p>
        <a:p>
          <a:pPr marL="0" marR="0" indent="0" defTabSz="914400" eaLnBrk="1" fontAlgn="auto" latinLnBrk="0" hangingPunct="1">
            <a:lnSpc>
              <a:spcPct val="100000"/>
            </a:lnSpc>
            <a:spcBef>
              <a:spcPts val="0"/>
            </a:spcBef>
            <a:spcAft>
              <a:spcPts val="0"/>
            </a:spcAft>
            <a:buClrTx/>
            <a:buSzTx/>
            <a:buFontTx/>
            <a:buNone/>
            <a:tabLst/>
            <a:defRPr/>
          </a:pPr>
          <a:r>
            <a:rPr lang="en-US" sz="1000" b="1">
              <a:solidFill>
                <a:schemeClr val="dk1"/>
              </a:solidFill>
              <a:latin typeface="+mn-lt"/>
              <a:ea typeface="+mn-ea"/>
              <a:cs typeface="+mn-cs"/>
            </a:rPr>
            <a:t>Diag Charge </a:t>
          </a:r>
          <a:r>
            <a:rPr lang="en-US" sz="1000">
              <a:solidFill>
                <a:schemeClr val="dk1"/>
              </a:solidFill>
              <a:latin typeface="+mn-lt"/>
              <a:ea typeface="+mn-ea"/>
              <a:cs typeface="+mn-cs"/>
            </a:rPr>
            <a:t>–  Enter the labor amount you charged the consumer for diagnosis.</a:t>
          </a:r>
        </a:p>
        <a:p>
          <a:pPr marL="0" marR="0" indent="0" defTabSz="914400" eaLnBrk="1" fontAlgn="auto" latinLnBrk="0" hangingPunct="1">
            <a:lnSpc>
              <a:spcPct val="100000"/>
            </a:lnSpc>
            <a:spcBef>
              <a:spcPts val="0"/>
            </a:spcBef>
            <a:spcAft>
              <a:spcPts val="0"/>
            </a:spcAft>
            <a:buClrTx/>
            <a:buSzTx/>
            <a:buFontTx/>
            <a:buNone/>
            <a:tabLst/>
            <a:defRPr/>
          </a:pPr>
          <a:r>
            <a:rPr lang="en-US" sz="1000" b="1">
              <a:solidFill>
                <a:schemeClr val="dk1"/>
              </a:solidFill>
              <a:latin typeface="+mn-lt"/>
              <a:ea typeface="+mn-ea"/>
              <a:cs typeface="+mn-cs"/>
            </a:rPr>
            <a:t>Testing Charge</a:t>
          </a:r>
          <a:r>
            <a:rPr lang="en-US" sz="1000" b="1" baseline="0">
              <a:solidFill>
                <a:schemeClr val="dk1"/>
              </a:solidFill>
              <a:latin typeface="+mn-lt"/>
              <a:ea typeface="+mn-ea"/>
              <a:cs typeface="+mn-cs"/>
            </a:rPr>
            <a:t> </a:t>
          </a:r>
          <a:r>
            <a:rPr lang="en-US" sz="1000" baseline="0">
              <a:solidFill>
                <a:schemeClr val="dk1"/>
              </a:solidFill>
              <a:latin typeface="+mn-lt"/>
              <a:ea typeface="+mn-ea"/>
              <a:cs typeface="+mn-cs"/>
            </a:rPr>
            <a:t>- Enter the amount you charged the consumer for  Smog Testing  the vehicle.</a:t>
          </a:r>
        </a:p>
        <a:p>
          <a:pPr marL="0" marR="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latin typeface="+mn-lt"/>
              <a:ea typeface="+mn-ea"/>
              <a:cs typeface="+mn-cs"/>
            </a:rPr>
            <a:t>Over Available Funds-  </a:t>
          </a:r>
          <a:r>
            <a:rPr lang="en-US" sz="1000" b="0" baseline="0">
              <a:solidFill>
                <a:schemeClr val="dk1"/>
              </a:solidFill>
              <a:latin typeface="+mn-lt"/>
              <a:ea typeface="+mn-ea"/>
              <a:cs typeface="+mn-cs"/>
            </a:rPr>
            <a:t>If CAP money has already been used at another facility, enter the total amount over what CAP has left. Contact CAP for details and balance available.</a:t>
          </a:r>
        </a:p>
        <a:p>
          <a:pPr marL="0" marR="0" indent="0" defTabSz="914400" eaLnBrk="1" fontAlgn="auto" latinLnBrk="0" hangingPunct="1">
            <a:lnSpc>
              <a:spcPct val="100000"/>
            </a:lnSpc>
            <a:spcBef>
              <a:spcPts val="0"/>
            </a:spcBef>
            <a:spcAft>
              <a:spcPts val="0"/>
            </a:spcAft>
            <a:buClrTx/>
            <a:buSzTx/>
            <a:buFontTx/>
            <a:buNone/>
            <a:tabLst/>
            <a:defRPr/>
          </a:pPr>
          <a:endParaRPr lang="en-US" sz="1000">
            <a:solidFill>
              <a:schemeClr val="dk1"/>
            </a:solidFill>
            <a:latin typeface="+mn-lt"/>
            <a:ea typeface="+mn-ea"/>
            <a:cs typeface="+mn-cs"/>
          </a:endParaRPr>
        </a:p>
        <a:p>
          <a:r>
            <a:rPr lang="en-US" sz="1000" b="1">
              <a:solidFill>
                <a:schemeClr val="dk1"/>
              </a:solidFill>
              <a:latin typeface="+mn-lt"/>
              <a:ea typeface="+mn-ea"/>
              <a:cs typeface="+mn-cs"/>
            </a:rPr>
            <a:t>Section 3 – CAP Station Information</a:t>
          </a:r>
        </a:p>
        <a:p>
          <a:pPr lvl="0"/>
          <a:r>
            <a:rPr lang="en-US" sz="1000" b="1">
              <a:solidFill>
                <a:schemeClr val="dk1"/>
              </a:solidFill>
              <a:latin typeface="+mn-lt"/>
              <a:ea typeface="+mn-ea"/>
              <a:cs typeface="+mn-cs"/>
            </a:rPr>
            <a:t>Station Name</a:t>
          </a:r>
          <a:r>
            <a:rPr lang="en-US" sz="1000">
              <a:solidFill>
                <a:schemeClr val="dk1"/>
              </a:solidFill>
              <a:latin typeface="+mn-lt"/>
              <a:ea typeface="+mn-ea"/>
              <a:cs typeface="+mn-cs"/>
            </a:rPr>
            <a:t> – The name of the station is automatically populated from what is entered on the Invoice screen.</a:t>
          </a:r>
        </a:p>
        <a:p>
          <a:pPr lvl="0">
            <a:lnSpc>
              <a:spcPts val="1100"/>
            </a:lnSpc>
          </a:pPr>
          <a:r>
            <a:rPr lang="en-US" sz="1000" b="1">
              <a:solidFill>
                <a:schemeClr val="dk1"/>
              </a:solidFill>
              <a:latin typeface="+mn-lt"/>
              <a:ea typeface="+mn-ea"/>
              <a:cs typeface="+mn-cs"/>
            </a:rPr>
            <a:t>Station License Number</a:t>
          </a:r>
          <a:r>
            <a:rPr lang="en-US" sz="1000">
              <a:solidFill>
                <a:schemeClr val="dk1"/>
              </a:solidFill>
              <a:latin typeface="+mn-lt"/>
              <a:ea typeface="+mn-ea"/>
              <a:cs typeface="+mn-cs"/>
            </a:rPr>
            <a:t> – The station’s BAR license number is automatically populated.</a:t>
          </a:r>
        </a:p>
        <a:p>
          <a:pPr lvl="0">
            <a:lnSpc>
              <a:spcPts val="1100"/>
            </a:lnSpc>
          </a:pPr>
          <a:r>
            <a:rPr lang="en-US" sz="1000" b="1">
              <a:solidFill>
                <a:schemeClr val="dk1"/>
              </a:solidFill>
              <a:latin typeface="+mn-lt"/>
              <a:ea typeface="+mn-ea"/>
              <a:cs typeface="+mn-cs"/>
            </a:rPr>
            <a:t>Station Labor Rate </a:t>
          </a:r>
          <a:r>
            <a:rPr lang="en-US" sz="1000">
              <a:solidFill>
                <a:schemeClr val="dk1"/>
              </a:solidFill>
              <a:latin typeface="+mn-lt"/>
              <a:ea typeface="+mn-ea"/>
              <a:cs typeface="+mn-cs"/>
            </a:rPr>
            <a:t>–The stations hourly labor rate that is on record with CAP is automatically populated from what is entered on the invoice screen</a:t>
          </a:r>
        </a:p>
        <a:p>
          <a:pPr lvl="0"/>
          <a:r>
            <a:rPr lang="en-US" sz="1000" b="1">
              <a:solidFill>
                <a:schemeClr val="dk1"/>
              </a:solidFill>
              <a:latin typeface="+mn-lt"/>
              <a:ea typeface="+mn-ea"/>
              <a:cs typeface="+mn-cs"/>
            </a:rPr>
            <a:t>Labor Guide Used</a:t>
          </a:r>
          <a:r>
            <a:rPr lang="en-US" sz="1000">
              <a:solidFill>
                <a:schemeClr val="dk1"/>
              </a:solidFill>
              <a:latin typeface="+mn-lt"/>
              <a:ea typeface="+mn-ea"/>
              <a:cs typeface="+mn-cs"/>
            </a:rPr>
            <a:t> – From the drop down menu choose the name of the estimating guide used to estimate the cost of the recommended repair.</a:t>
          </a:r>
        </a:p>
        <a:p>
          <a:pPr lvl="0">
            <a:lnSpc>
              <a:spcPts val="1100"/>
            </a:lnSpc>
          </a:pPr>
          <a:r>
            <a:rPr lang="en-US" sz="1000" b="1">
              <a:solidFill>
                <a:schemeClr val="dk1"/>
              </a:solidFill>
              <a:latin typeface="+mn-lt"/>
              <a:ea typeface="+mn-ea"/>
              <a:cs typeface="+mn-cs"/>
            </a:rPr>
            <a:t>Station Phone Number </a:t>
          </a:r>
          <a:r>
            <a:rPr lang="en-US" sz="1000">
              <a:solidFill>
                <a:schemeClr val="dk1"/>
              </a:solidFill>
              <a:latin typeface="+mn-lt"/>
              <a:ea typeface="+mn-ea"/>
              <a:cs typeface="+mn-cs"/>
            </a:rPr>
            <a:t>– The stations phone number is automatically populated from what is entered on the Invoice screen.</a:t>
          </a:r>
        </a:p>
        <a:p>
          <a:pPr lvl="0">
            <a:lnSpc>
              <a:spcPts val="1100"/>
            </a:lnSpc>
          </a:pPr>
          <a:r>
            <a:rPr lang="en-US" sz="1000" b="1">
              <a:solidFill>
                <a:schemeClr val="dk1"/>
              </a:solidFill>
              <a:latin typeface="+mn-lt"/>
              <a:ea typeface="+mn-ea"/>
              <a:cs typeface="+mn-cs"/>
            </a:rPr>
            <a:t>Repair Order Reference Number</a:t>
          </a:r>
          <a:r>
            <a:rPr lang="en-US" sz="1000">
              <a:solidFill>
                <a:schemeClr val="dk1"/>
              </a:solidFill>
              <a:latin typeface="+mn-lt"/>
              <a:ea typeface="+mn-ea"/>
              <a:cs typeface="+mn-cs"/>
            </a:rPr>
            <a:t> – Enter the identifying number on the station’s repair order.</a:t>
          </a:r>
        </a:p>
        <a:p>
          <a:pPr lvl="0"/>
          <a:r>
            <a:rPr lang="en-US" sz="1000" b="1">
              <a:solidFill>
                <a:schemeClr val="dk1"/>
              </a:solidFill>
              <a:latin typeface="+mn-lt"/>
              <a:ea typeface="+mn-ea"/>
              <a:cs typeface="+mn-cs"/>
            </a:rPr>
            <a:t>Tech EA Lic# </a:t>
          </a:r>
          <a:r>
            <a:rPr lang="en-US" sz="1000">
              <a:solidFill>
                <a:schemeClr val="dk1"/>
              </a:solidFill>
              <a:latin typeface="+mn-lt"/>
              <a:ea typeface="+mn-ea"/>
              <a:cs typeface="+mn-cs"/>
            </a:rPr>
            <a:t>- Enter the technician EA license number of the technician performing the repair.</a:t>
          </a:r>
        </a:p>
        <a:p>
          <a:pPr>
            <a:lnSpc>
              <a:spcPts val="1100"/>
            </a:lnSpc>
          </a:pPr>
          <a:r>
            <a:rPr lang="en-US" sz="1000">
              <a:solidFill>
                <a:schemeClr val="dk1"/>
              </a:solidFill>
              <a:latin typeface="+mn-lt"/>
              <a:ea typeface="+mn-ea"/>
              <a:cs typeface="+mn-cs"/>
            </a:rPr>
            <a:t> </a:t>
          </a:r>
        </a:p>
        <a:p>
          <a:pPr>
            <a:lnSpc>
              <a:spcPts val="1100"/>
            </a:lnSpc>
          </a:pPr>
          <a:r>
            <a:rPr lang="en-US" sz="1000" b="1">
              <a:solidFill>
                <a:schemeClr val="dk1"/>
              </a:solidFill>
              <a:latin typeface="+mn-lt"/>
              <a:ea typeface="+mn-ea"/>
              <a:cs typeface="+mn-cs"/>
            </a:rPr>
            <a:t>Section 4 – Repair Information</a:t>
          </a:r>
        </a:p>
        <a:p>
          <a:pPr lvl="0"/>
          <a:r>
            <a:rPr lang="en-US" sz="1000" b="1">
              <a:solidFill>
                <a:schemeClr val="dk1"/>
              </a:solidFill>
              <a:latin typeface="+mn-lt"/>
              <a:ea typeface="+mn-ea"/>
              <a:cs typeface="+mn-cs"/>
            </a:rPr>
            <a:t>Repair Notification #1</a:t>
          </a:r>
          <a:r>
            <a:rPr lang="en-US" sz="1000">
              <a:solidFill>
                <a:schemeClr val="dk1"/>
              </a:solidFill>
              <a:latin typeface="+mn-lt"/>
              <a:ea typeface="+mn-ea"/>
              <a:cs typeface="+mn-cs"/>
            </a:rPr>
            <a:t> – The first repair strategy to be performed by station. </a:t>
          </a:r>
        </a:p>
        <a:p>
          <a:pPr lvl="0">
            <a:lnSpc>
              <a:spcPts val="1100"/>
            </a:lnSpc>
          </a:pPr>
          <a:r>
            <a:rPr lang="en-US" sz="1000" b="1">
              <a:solidFill>
                <a:schemeClr val="dk1"/>
              </a:solidFill>
              <a:latin typeface="+mn-lt"/>
              <a:ea typeface="+mn-ea"/>
              <a:cs typeface="+mn-cs"/>
            </a:rPr>
            <a:t>Labor </a:t>
          </a:r>
          <a:r>
            <a:rPr lang="en-US" sz="1000">
              <a:solidFill>
                <a:schemeClr val="dk1"/>
              </a:solidFill>
              <a:latin typeface="+mn-lt"/>
              <a:ea typeface="+mn-ea"/>
              <a:cs typeface="+mn-cs"/>
            </a:rPr>
            <a:t>– Click on the box and a drop down menu will appear. Select, from that menu, the repair that you are performing. If no selection matches the repair you are doing enter a brief description of repair to be performed. </a:t>
          </a:r>
        </a:p>
        <a:p>
          <a:pPr lvl="0"/>
          <a:r>
            <a:rPr lang="en-US" sz="1000" b="1">
              <a:solidFill>
                <a:schemeClr val="dk1"/>
              </a:solidFill>
              <a:latin typeface="+mn-lt"/>
              <a:ea typeface="+mn-ea"/>
              <a:cs typeface="+mn-cs"/>
            </a:rPr>
            <a:t>Labor Units</a:t>
          </a:r>
          <a:r>
            <a:rPr lang="en-US" sz="1000">
              <a:solidFill>
                <a:schemeClr val="dk1"/>
              </a:solidFill>
              <a:latin typeface="+mn-lt"/>
              <a:ea typeface="+mn-ea"/>
              <a:cs typeface="+mn-cs"/>
            </a:rPr>
            <a:t> – Enter in the Labor units that coincide with the repair performed. The time charged shall not exceed the standard amount of time recognized in a nationally distributed and periodically updated labor estimating guide. </a:t>
          </a:r>
        </a:p>
        <a:p>
          <a:pPr lvl="0">
            <a:lnSpc>
              <a:spcPts val="1100"/>
            </a:lnSpc>
          </a:pPr>
          <a:r>
            <a:rPr lang="en-US" sz="1000" b="1">
              <a:solidFill>
                <a:schemeClr val="dk1"/>
              </a:solidFill>
              <a:latin typeface="+mn-lt"/>
              <a:ea typeface="+mn-ea"/>
              <a:cs typeface="+mn-cs"/>
            </a:rPr>
            <a:t>Labor Total </a:t>
          </a:r>
          <a:r>
            <a:rPr lang="en-US" sz="1000">
              <a:solidFill>
                <a:schemeClr val="dk1"/>
              </a:solidFill>
              <a:latin typeface="+mn-lt"/>
              <a:ea typeface="+mn-ea"/>
              <a:cs typeface="+mn-cs"/>
            </a:rPr>
            <a:t>– Enter the total amount of labor charges based on your labor units times your labor rate.</a:t>
          </a:r>
        </a:p>
        <a:p>
          <a:pPr lvl="0"/>
          <a:r>
            <a:rPr lang="en-US" sz="1000" b="1">
              <a:solidFill>
                <a:schemeClr val="dk1"/>
              </a:solidFill>
              <a:latin typeface="+mn-lt"/>
              <a:ea typeface="+mn-ea"/>
              <a:cs typeface="+mn-cs"/>
            </a:rPr>
            <a:t>Parts Quantity </a:t>
          </a:r>
          <a:r>
            <a:rPr lang="en-US" sz="1000">
              <a:solidFill>
                <a:schemeClr val="dk1"/>
              </a:solidFill>
              <a:latin typeface="+mn-lt"/>
              <a:ea typeface="+mn-ea"/>
              <a:cs typeface="+mn-cs"/>
            </a:rPr>
            <a:t>– Enter quantity of parts.</a:t>
          </a:r>
        </a:p>
        <a:p>
          <a:pPr lvl="0">
            <a:lnSpc>
              <a:spcPts val="1100"/>
            </a:lnSpc>
          </a:pPr>
          <a:r>
            <a:rPr lang="en-US" sz="1000" b="1">
              <a:solidFill>
                <a:schemeClr val="dk1"/>
              </a:solidFill>
              <a:latin typeface="+mn-lt"/>
              <a:ea typeface="+mn-ea"/>
              <a:cs typeface="+mn-cs"/>
            </a:rPr>
            <a:t>Parts Price </a:t>
          </a:r>
          <a:r>
            <a:rPr lang="en-US" sz="1000">
              <a:solidFill>
                <a:schemeClr val="dk1"/>
              </a:solidFill>
              <a:latin typeface="+mn-lt"/>
              <a:ea typeface="+mn-ea"/>
              <a:cs typeface="+mn-cs"/>
            </a:rPr>
            <a:t>– Enter parts price.</a:t>
          </a:r>
        </a:p>
        <a:p>
          <a:pPr lvl="0">
            <a:lnSpc>
              <a:spcPts val="1100"/>
            </a:lnSpc>
          </a:pPr>
          <a:r>
            <a:rPr lang="en-US" sz="1000" b="1">
              <a:solidFill>
                <a:schemeClr val="dk1"/>
              </a:solidFill>
              <a:latin typeface="+mn-lt"/>
              <a:ea typeface="+mn-ea"/>
              <a:cs typeface="+mn-cs"/>
            </a:rPr>
            <a:t>Parts</a:t>
          </a:r>
          <a:r>
            <a:rPr lang="en-US" sz="1000">
              <a:solidFill>
                <a:schemeClr val="dk1"/>
              </a:solidFill>
              <a:latin typeface="+mn-lt"/>
              <a:ea typeface="+mn-ea"/>
              <a:cs typeface="+mn-cs"/>
            </a:rPr>
            <a:t> </a:t>
          </a:r>
          <a:r>
            <a:rPr lang="en-US" sz="1000" b="1">
              <a:solidFill>
                <a:schemeClr val="dk1"/>
              </a:solidFill>
              <a:latin typeface="+mn-lt"/>
              <a:ea typeface="+mn-ea"/>
              <a:cs typeface="+mn-cs"/>
            </a:rPr>
            <a:t>Total–</a:t>
          </a:r>
          <a:r>
            <a:rPr lang="en-US" sz="1000">
              <a:solidFill>
                <a:schemeClr val="dk1"/>
              </a:solidFill>
              <a:latin typeface="+mn-lt"/>
              <a:ea typeface="+mn-ea"/>
              <a:cs typeface="+mn-cs"/>
            </a:rPr>
            <a:t> Will automatically be calculated based on your parts price times your parts quantity.</a:t>
          </a:r>
        </a:p>
        <a:p>
          <a:pPr lvl="0"/>
          <a:r>
            <a:rPr lang="en-US" sz="1000" b="1">
              <a:solidFill>
                <a:schemeClr val="dk1"/>
              </a:solidFill>
              <a:latin typeface="+mn-lt"/>
              <a:ea typeface="+mn-ea"/>
              <a:cs typeface="+mn-cs"/>
            </a:rPr>
            <a:t>Tax </a:t>
          </a:r>
          <a:r>
            <a:rPr lang="en-US" sz="1000">
              <a:solidFill>
                <a:schemeClr val="dk1"/>
              </a:solidFill>
              <a:latin typeface="+mn-lt"/>
              <a:ea typeface="+mn-ea"/>
              <a:cs typeface="+mn-cs"/>
            </a:rPr>
            <a:t>– Will automatically be calculated based on your tax rate times your parts total.</a:t>
          </a:r>
        </a:p>
        <a:p>
          <a:pPr lvl="0"/>
          <a:r>
            <a:rPr lang="en-US" sz="1000" b="1">
              <a:solidFill>
                <a:schemeClr val="dk1"/>
              </a:solidFill>
              <a:latin typeface="+mn-lt"/>
              <a:ea typeface="+mn-ea"/>
              <a:cs typeface="+mn-cs"/>
            </a:rPr>
            <a:t>Consumer Paid</a:t>
          </a:r>
          <a:r>
            <a:rPr lang="en-US" sz="1000">
              <a:solidFill>
                <a:schemeClr val="dk1"/>
              </a:solidFill>
              <a:latin typeface="+mn-lt"/>
              <a:ea typeface="+mn-ea"/>
              <a:cs typeface="+mn-cs"/>
            </a:rPr>
            <a:t> – Will automatically be calculated based on the customer co-pay plus any amount over the CAP amount.</a:t>
          </a:r>
        </a:p>
        <a:p>
          <a:pPr lvl="0">
            <a:lnSpc>
              <a:spcPts val="1100"/>
            </a:lnSpc>
          </a:pPr>
          <a:r>
            <a:rPr lang="en-US" sz="1000" b="1">
              <a:solidFill>
                <a:schemeClr val="dk1"/>
              </a:solidFill>
              <a:latin typeface="+mn-lt"/>
              <a:ea typeface="+mn-ea"/>
              <a:cs typeface="+mn-cs"/>
            </a:rPr>
            <a:t>Notification #1 CAP Total </a:t>
          </a:r>
          <a:r>
            <a:rPr lang="en-US" sz="1000">
              <a:solidFill>
                <a:schemeClr val="dk1"/>
              </a:solidFill>
              <a:latin typeface="+mn-lt"/>
              <a:ea typeface="+mn-ea"/>
              <a:cs typeface="+mn-cs"/>
            </a:rPr>
            <a:t>–Will automatically be calculated based on the line total, less the consumer paid not to exceed $500.00.</a:t>
          </a:r>
        </a:p>
        <a:p>
          <a:pPr lvl="0">
            <a:lnSpc>
              <a:spcPts val="1100"/>
            </a:lnSpc>
          </a:pPr>
          <a:r>
            <a:rPr lang="en-US" sz="1000" b="1">
              <a:solidFill>
                <a:schemeClr val="dk1"/>
              </a:solidFill>
              <a:latin typeface="+mn-lt"/>
              <a:ea typeface="+mn-ea"/>
              <a:cs typeface="+mn-cs"/>
            </a:rPr>
            <a:t>Repair Notification 2 &amp; 3</a:t>
          </a:r>
          <a:r>
            <a:rPr lang="en-US" sz="1000" u="sng">
              <a:solidFill>
                <a:schemeClr val="dk1"/>
              </a:solidFill>
              <a:latin typeface="+mn-lt"/>
              <a:ea typeface="+mn-ea"/>
              <a:cs typeface="+mn-cs"/>
            </a:rPr>
            <a:t> </a:t>
          </a:r>
          <a:r>
            <a:rPr lang="en-US" sz="1000">
              <a:solidFill>
                <a:schemeClr val="dk1"/>
              </a:solidFill>
              <a:latin typeface="+mn-lt"/>
              <a:ea typeface="+mn-ea"/>
              <a:cs typeface="+mn-cs"/>
            </a:rPr>
            <a:t>– The 2</a:t>
          </a:r>
          <a:r>
            <a:rPr lang="en-US" sz="1000" baseline="30000">
              <a:solidFill>
                <a:schemeClr val="dk1"/>
              </a:solidFill>
              <a:latin typeface="+mn-lt"/>
              <a:ea typeface="+mn-ea"/>
              <a:cs typeface="+mn-cs"/>
            </a:rPr>
            <a:t>nd </a:t>
          </a:r>
          <a:r>
            <a:rPr lang="en-US" sz="1000">
              <a:solidFill>
                <a:schemeClr val="dk1"/>
              </a:solidFill>
              <a:latin typeface="+mn-lt"/>
              <a:ea typeface="+mn-ea"/>
              <a:cs typeface="+mn-cs"/>
            </a:rPr>
            <a:t>and 3</a:t>
          </a:r>
          <a:r>
            <a:rPr lang="en-US" sz="1000" baseline="30000">
              <a:solidFill>
                <a:schemeClr val="dk1"/>
              </a:solidFill>
              <a:latin typeface="+mn-lt"/>
              <a:ea typeface="+mn-ea"/>
              <a:cs typeface="+mn-cs"/>
            </a:rPr>
            <a:t>rd</a:t>
          </a:r>
          <a:r>
            <a:rPr lang="en-US" sz="1000">
              <a:solidFill>
                <a:schemeClr val="dk1"/>
              </a:solidFill>
              <a:latin typeface="+mn-lt"/>
              <a:ea typeface="+mn-ea"/>
              <a:cs typeface="+mn-cs"/>
            </a:rPr>
            <a:t> strategy to be performed by station. All entries are noted as above, labor, parts, etc. </a:t>
          </a:r>
        </a:p>
        <a:p>
          <a:r>
            <a:rPr lang="en-US" sz="1000">
              <a:solidFill>
                <a:schemeClr val="dk1"/>
              </a:solidFill>
              <a:latin typeface="+mn-lt"/>
              <a:ea typeface="+mn-ea"/>
              <a:cs typeface="+mn-cs"/>
            </a:rPr>
            <a:t> </a:t>
          </a:r>
        </a:p>
        <a:p>
          <a:r>
            <a:rPr lang="en-US" sz="1000" b="1">
              <a:solidFill>
                <a:schemeClr val="dk1"/>
              </a:solidFill>
              <a:latin typeface="+mn-lt"/>
              <a:ea typeface="+mn-ea"/>
              <a:cs typeface="+mn-cs"/>
            </a:rPr>
            <a:t>Section 5 – Signature and Date</a:t>
          </a:r>
        </a:p>
        <a:p>
          <a:pPr lvl="0">
            <a:lnSpc>
              <a:spcPts val="1100"/>
            </a:lnSpc>
          </a:pPr>
          <a:r>
            <a:rPr lang="en-US" sz="1000" b="1">
              <a:solidFill>
                <a:schemeClr val="dk1"/>
              </a:solidFill>
              <a:latin typeface="+mn-lt"/>
              <a:ea typeface="+mn-ea"/>
              <a:cs typeface="+mn-cs"/>
            </a:rPr>
            <a:t>Print Name</a:t>
          </a:r>
          <a:r>
            <a:rPr lang="en-US" sz="1000">
              <a:solidFill>
                <a:schemeClr val="dk1"/>
              </a:solidFill>
              <a:latin typeface="+mn-lt"/>
              <a:ea typeface="+mn-ea"/>
              <a:cs typeface="+mn-cs"/>
            </a:rPr>
            <a:t> – The printed name of the person who prepared the Repair Notification Form and whose name appears on the Station Questionnaire on file with CAP.</a:t>
          </a:r>
        </a:p>
        <a:p>
          <a:pPr lvl="0"/>
          <a:r>
            <a:rPr lang="en-US" sz="1000" b="1">
              <a:solidFill>
                <a:schemeClr val="dk1"/>
              </a:solidFill>
              <a:latin typeface="+mn-lt"/>
              <a:ea typeface="+mn-ea"/>
              <a:cs typeface="+mn-cs"/>
            </a:rPr>
            <a:t>Preparer’s Signature</a:t>
          </a:r>
          <a:r>
            <a:rPr lang="en-US" sz="1000">
              <a:solidFill>
                <a:schemeClr val="dk1"/>
              </a:solidFill>
              <a:latin typeface="+mn-lt"/>
              <a:ea typeface="+mn-ea"/>
              <a:cs typeface="+mn-cs"/>
            </a:rPr>
            <a:t> – The signature of the person who prepared the Repair Notification Form and whose name appears on the Station Questionnaire on file with CAP.</a:t>
          </a:r>
        </a:p>
        <a:p>
          <a:pPr lvl="0">
            <a:lnSpc>
              <a:spcPts val="1100"/>
            </a:lnSpc>
          </a:pPr>
          <a:r>
            <a:rPr lang="en-US" sz="1000" b="1">
              <a:solidFill>
                <a:schemeClr val="dk1"/>
              </a:solidFill>
              <a:latin typeface="+mn-lt"/>
              <a:ea typeface="+mn-ea"/>
              <a:cs typeface="+mn-cs"/>
            </a:rPr>
            <a:t>Title </a:t>
          </a:r>
          <a:r>
            <a:rPr lang="en-US" sz="1000">
              <a:solidFill>
                <a:schemeClr val="dk1"/>
              </a:solidFill>
              <a:latin typeface="+mn-lt"/>
              <a:ea typeface="+mn-ea"/>
              <a:cs typeface="+mn-cs"/>
            </a:rPr>
            <a:t>– Title of individual signing Repair Notification.</a:t>
          </a:r>
        </a:p>
        <a:p>
          <a:pPr lvl="0">
            <a:lnSpc>
              <a:spcPts val="1100"/>
            </a:lnSpc>
          </a:pPr>
          <a:r>
            <a:rPr lang="en-US" sz="1000" b="1">
              <a:solidFill>
                <a:schemeClr val="dk1"/>
              </a:solidFill>
              <a:latin typeface="+mn-lt"/>
              <a:ea typeface="+mn-ea"/>
              <a:cs typeface="+mn-cs"/>
            </a:rPr>
            <a:t>Date</a:t>
          </a:r>
          <a:r>
            <a:rPr lang="en-US" sz="1000">
              <a:solidFill>
                <a:schemeClr val="dk1"/>
              </a:solidFill>
              <a:latin typeface="+mn-lt"/>
              <a:ea typeface="+mn-ea"/>
              <a:cs typeface="+mn-cs"/>
            </a:rPr>
            <a:t> – The date the Repair Notification is prepared and submitted.</a:t>
          </a:r>
        </a:p>
        <a:p>
          <a:pPr lvl="0">
            <a:lnSpc>
              <a:spcPts val="1100"/>
            </a:lnSpc>
          </a:pPr>
          <a:r>
            <a:rPr lang="en-US" sz="1000" b="1">
              <a:solidFill>
                <a:schemeClr val="dk1"/>
              </a:solidFill>
              <a:latin typeface="+mn-lt"/>
              <a:ea typeface="+mn-ea"/>
              <a:cs typeface="+mn-cs"/>
            </a:rPr>
            <a:t>Station Fax Number </a:t>
          </a:r>
          <a:r>
            <a:rPr lang="en-US" sz="1000">
              <a:solidFill>
                <a:schemeClr val="dk1"/>
              </a:solidFill>
              <a:latin typeface="+mn-lt"/>
              <a:ea typeface="+mn-ea"/>
              <a:cs typeface="+mn-cs"/>
            </a:rPr>
            <a:t>– The Station’s Fax number is automatically populated.</a:t>
          </a:r>
        </a:p>
        <a:p>
          <a:pPr lvl="0"/>
          <a:r>
            <a:rPr lang="en-US" sz="1000" b="1">
              <a:solidFill>
                <a:schemeClr val="dk1"/>
              </a:solidFill>
              <a:latin typeface="+mn-lt"/>
              <a:ea typeface="+mn-ea"/>
              <a:cs typeface="+mn-cs"/>
            </a:rPr>
            <a:t>CAP Total </a:t>
          </a:r>
          <a:r>
            <a:rPr lang="en-US" sz="1000">
              <a:solidFill>
                <a:schemeClr val="dk1"/>
              </a:solidFill>
              <a:latin typeface="+mn-lt"/>
              <a:ea typeface="+mn-ea"/>
              <a:cs typeface="+mn-cs"/>
            </a:rPr>
            <a:t>– The total that CAP will be charged for the repair will automatically be calculated.</a:t>
          </a:r>
        </a:p>
        <a:p>
          <a:pPr>
            <a:lnSpc>
              <a:spcPts val="1100"/>
            </a:lnSpc>
          </a:pPr>
          <a:r>
            <a:rPr lang="en-US" sz="1000">
              <a:solidFill>
                <a:schemeClr val="dk1"/>
              </a:solidFill>
              <a:latin typeface="+mn-lt"/>
              <a:ea typeface="+mn-ea"/>
              <a:cs typeface="+mn-cs"/>
            </a:rPr>
            <a:t> </a:t>
          </a:r>
        </a:p>
        <a:p>
          <a:pPr>
            <a:lnSpc>
              <a:spcPts val="1100"/>
            </a:lnSpc>
          </a:pPr>
          <a:r>
            <a:rPr lang="en-US" sz="1000" b="1">
              <a:solidFill>
                <a:schemeClr val="dk1"/>
              </a:solidFill>
              <a:latin typeface="+mn-lt"/>
              <a:ea typeface="+mn-ea"/>
              <a:cs typeface="+mn-cs"/>
            </a:rPr>
            <a:t>NOTE: The Repair Notification Form is designed to be used as a Microsoft Excel spreadsheet. The use of this form as a spreadsheet is highly recommended by CAP. </a:t>
          </a:r>
          <a:endParaRPr lang="en-US" sz="1000"/>
        </a:p>
      </xdr:txBody>
    </xdr:sp>
    <xdr:clientData/>
  </xdr:twoCellAnchor>
  <xdr:twoCellAnchor>
    <xdr:from>
      <xdr:col>8</xdr:col>
      <xdr:colOff>0</xdr:colOff>
      <xdr:row>0</xdr:row>
      <xdr:rowOff>19050</xdr:rowOff>
    </xdr:from>
    <xdr:to>
      <xdr:col>14</xdr:col>
      <xdr:colOff>152400</xdr:colOff>
      <xdr:row>66</xdr:row>
      <xdr:rowOff>0</xdr:rowOff>
    </xdr:to>
    <xdr:sp macro="" textlink="">
      <xdr:nvSpPr>
        <xdr:cNvPr id="3" name="TextBox 2"/>
        <xdr:cNvSpPr txBox="1"/>
      </xdr:nvSpPr>
      <xdr:spPr>
        <a:xfrm>
          <a:off x="4876800" y="19050"/>
          <a:ext cx="4362450" cy="1066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Invoice Form Instructions</a:t>
          </a:r>
        </a:p>
        <a:p>
          <a:endParaRPr lang="en-US" sz="1000" b="1">
            <a:solidFill>
              <a:schemeClr val="dk1"/>
            </a:solidFill>
            <a:latin typeface="+mn-lt"/>
            <a:ea typeface="+mn-ea"/>
            <a:cs typeface="+mn-cs"/>
          </a:endParaRPr>
        </a:p>
        <a:p>
          <a:r>
            <a:rPr lang="en-US" sz="1000" b="1">
              <a:solidFill>
                <a:schemeClr val="dk1"/>
              </a:solidFill>
              <a:latin typeface="+mn-lt"/>
              <a:ea typeface="+mn-ea"/>
              <a:cs typeface="+mn-cs"/>
            </a:rPr>
            <a:t>ARD </a:t>
          </a:r>
          <a:r>
            <a:rPr lang="en-US" sz="1000">
              <a:solidFill>
                <a:schemeClr val="dk1"/>
              </a:solidFill>
              <a:latin typeface="+mn-lt"/>
              <a:ea typeface="+mn-ea"/>
              <a:cs typeface="+mn-cs"/>
            </a:rPr>
            <a:t>- Enter your stations ARD number.</a:t>
          </a:r>
        </a:p>
        <a:p>
          <a:r>
            <a:rPr lang="en-US" sz="1000" b="1">
              <a:solidFill>
                <a:schemeClr val="dk1"/>
              </a:solidFill>
              <a:latin typeface="+mn-lt"/>
              <a:ea typeface="+mn-ea"/>
              <a:cs typeface="+mn-cs"/>
            </a:rPr>
            <a:t>Name - </a:t>
          </a:r>
          <a:r>
            <a:rPr lang="en-US" sz="1000">
              <a:solidFill>
                <a:schemeClr val="dk1"/>
              </a:solidFill>
              <a:latin typeface="+mn-lt"/>
              <a:ea typeface="+mn-ea"/>
              <a:cs typeface="+mn-cs"/>
            </a:rPr>
            <a:t>Enter stations name as on file with the Bureau of Automotive Repair.</a:t>
          </a:r>
        </a:p>
        <a:p>
          <a:r>
            <a:rPr lang="en-US" sz="1000" b="1">
              <a:solidFill>
                <a:schemeClr val="dk1"/>
              </a:solidFill>
              <a:latin typeface="+mn-lt"/>
              <a:ea typeface="+mn-ea"/>
              <a:cs typeface="+mn-cs"/>
            </a:rPr>
            <a:t>Address- </a:t>
          </a:r>
          <a:r>
            <a:rPr lang="en-US" sz="1000">
              <a:solidFill>
                <a:schemeClr val="dk1"/>
              </a:solidFill>
              <a:latin typeface="+mn-lt"/>
              <a:ea typeface="+mn-ea"/>
              <a:cs typeface="+mn-cs"/>
            </a:rPr>
            <a:t>Enter mailing address </a:t>
          </a:r>
        </a:p>
        <a:p>
          <a:r>
            <a:rPr lang="en-US" sz="1000" b="1">
              <a:solidFill>
                <a:schemeClr val="dk1"/>
              </a:solidFill>
              <a:latin typeface="+mn-lt"/>
              <a:ea typeface="+mn-ea"/>
              <a:cs typeface="+mn-cs"/>
            </a:rPr>
            <a:t>City,ST - </a:t>
          </a:r>
          <a:r>
            <a:rPr lang="en-US" sz="1000">
              <a:solidFill>
                <a:schemeClr val="dk1"/>
              </a:solidFill>
              <a:latin typeface="+mn-lt"/>
              <a:ea typeface="+mn-ea"/>
              <a:cs typeface="+mn-cs"/>
            </a:rPr>
            <a:t>Enter city, state, and zip code</a:t>
          </a:r>
          <a:r>
            <a:rPr lang="en-US" sz="1000" b="1">
              <a:solidFill>
                <a:schemeClr val="dk1"/>
              </a:solidFill>
              <a:latin typeface="+mn-lt"/>
              <a:ea typeface="+mn-ea"/>
              <a:cs typeface="+mn-cs"/>
            </a:rPr>
            <a:t> </a:t>
          </a:r>
          <a:endParaRPr lang="en-US" sz="1000">
            <a:solidFill>
              <a:schemeClr val="dk1"/>
            </a:solidFill>
            <a:latin typeface="+mn-lt"/>
            <a:ea typeface="+mn-ea"/>
            <a:cs typeface="+mn-cs"/>
          </a:endParaRPr>
        </a:p>
        <a:p>
          <a:r>
            <a:rPr lang="en-US" sz="1000" b="1">
              <a:solidFill>
                <a:schemeClr val="dk1"/>
              </a:solidFill>
              <a:latin typeface="+mn-lt"/>
              <a:ea typeface="+mn-ea"/>
              <a:cs typeface="+mn-cs"/>
            </a:rPr>
            <a:t>Phone# - </a:t>
          </a:r>
          <a:r>
            <a:rPr lang="en-US" sz="1000">
              <a:solidFill>
                <a:schemeClr val="dk1"/>
              </a:solidFill>
              <a:latin typeface="+mn-lt"/>
              <a:ea typeface="+mn-ea"/>
              <a:cs typeface="+mn-cs"/>
            </a:rPr>
            <a:t>Enter stations phone number</a:t>
          </a:r>
        </a:p>
        <a:p>
          <a:r>
            <a:rPr lang="en-US" sz="1000" b="1">
              <a:solidFill>
                <a:schemeClr val="dk1"/>
              </a:solidFill>
              <a:latin typeface="+mn-lt"/>
              <a:ea typeface="+mn-ea"/>
              <a:cs typeface="+mn-cs"/>
            </a:rPr>
            <a:t>FAX# - </a:t>
          </a:r>
          <a:r>
            <a:rPr lang="en-US" sz="1000">
              <a:solidFill>
                <a:schemeClr val="dk1"/>
              </a:solidFill>
              <a:latin typeface="+mn-lt"/>
              <a:ea typeface="+mn-ea"/>
              <a:cs typeface="+mn-cs"/>
            </a:rPr>
            <a:t>Enter stations FAX number</a:t>
          </a:r>
        </a:p>
        <a:p>
          <a:r>
            <a:rPr lang="en-US" sz="1000" b="1">
              <a:solidFill>
                <a:schemeClr val="dk1"/>
              </a:solidFill>
              <a:latin typeface="+mn-lt"/>
              <a:ea typeface="+mn-ea"/>
              <a:cs typeface="+mn-cs"/>
            </a:rPr>
            <a:t>Station invoice billing number - </a:t>
          </a:r>
          <a:r>
            <a:rPr lang="en-US" sz="1000">
              <a:solidFill>
                <a:schemeClr val="dk1"/>
              </a:solidFill>
              <a:latin typeface="+mn-lt"/>
              <a:ea typeface="+mn-ea"/>
              <a:cs typeface="+mn-cs"/>
            </a:rPr>
            <a:t>Enter your invoice billing number. Each station shall create a billing numbering/alpha system, which is used to uniquely identify each invoice submitted by the station during the billing process. This numbering/alpha system makes it easier to identify the invoice for follow-up purposes.</a:t>
          </a:r>
          <a:r>
            <a:rPr lang="en-US" sz="1000" b="1">
              <a:solidFill>
                <a:schemeClr val="dk1"/>
              </a:solidFill>
              <a:latin typeface="+mn-lt"/>
              <a:ea typeface="+mn-ea"/>
              <a:cs typeface="+mn-cs"/>
            </a:rPr>
            <a:t> </a:t>
          </a:r>
          <a:endParaRPr lang="en-US" sz="1000">
            <a:solidFill>
              <a:schemeClr val="dk1"/>
            </a:solidFill>
            <a:latin typeface="+mn-lt"/>
            <a:ea typeface="+mn-ea"/>
            <a:cs typeface="+mn-cs"/>
          </a:endParaRPr>
        </a:p>
        <a:p>
          <a:r>
            <a:rPr lang="en-US" sz="1000" b="1">
              <a:solidFill>
                <a:schemeClr val="dk1"/>
              </a:solidFill>
              <a:latin typeface="+mn-lt"/>
              <a:ea typeface="+mn-ea"/>
              <a:cs typeface="+mn-cs"/>
            </a:rPr>
            <a:t>CAP Agreement/Vendor Number -  </a:t>
          </a:r>
          <a:r>
            <a:rPr lang="en-US" sz="1000">
              <a:solidFill>
                <a:schemeClr val="dk1"/>
              </a:solidFill>
              <a:latin typeface="+mn-lt"/>
              <a:ea typeface="+mn-ea"/>
              <a:cs typeface="+mn-cs"/>
            </a:rPr>
            <a:t>Enter CAP Agreement Number. This number is located in the top right hand corner of your CAP Standard Agreement. </a:t>
          </a:r>
        </a:p>
        <a:p>
          <a:r>
            <a:rPr lang="en-US" sz="1000">
              <a:solidFill>
                <a:schemeClr val="dk1"/>
              </a:solidFill>
              <a:latin typeface="+mn-lt"/>
              <a:ea typeface="+mn-ea"/>
              <a:cs typeface="+mn-cs"/>
            </a:rPr>
            <a:t>Labor Rate - Enter the labor rate that you have on file with CAP. If a change is made to the labor rate the station shall immediately submit a new Gold Shield Station Questionnaire to CAP on a Station Questionnaire (Appendix I) with the correct labor rate to 916.464.1275.</a:t>
          </a:r>
          <a:r>
            <a:rPr lang="en-US" sz="1000" b="1">
              <a:solidFill>
                <a:schemeClr val="dk1"/>
              </a:solidFill>
              <a:latin typeface="+mn-lt"/>
              <a:ea typeface="+mn-ea"/>
              <a:cs typeface="+mn-cs"/>
            </a:rPr>
            <a:t> </a:t>
          </a:r>
          <a:endParaRPr lang="en-US" sz="1000">
            <a:solidFill>
              <a:schemeClr val="dk1"/>
            </a:solidFill>
            <a:latin typeface="+mn-lt"/>
            <a:ea typeface="+mn-ea"/>
            <a:cs typeface="+mn-cs"/>
          </a:endParaRPr>
        </a:p>
        <a:p>
          <a:r>
            <a:rPr lang="en-US" sz="1000" b="1">
              <a:solidFill>
                <a:schemeClr val="dk1"/>
              </a:solidFill>
              <a:latin typeface="+mn-lt"/>
              <a:ea typeface="+mn-ea"/>
              <a:cs typeface="+mn-cs"/>
            </a:rPr>
            <a:t>Tax Rate - </a:t>
          </a:r>
          <a:r>
            <a:rPr lang="en-US" sz="1000">
              <a:solidFill>
                <a:schemeClr val="dk1"/>
              </a:solidFill>
              <a:latin typeface="+mn-lt"/>
              <a:ea typeface="+mn-ea"/>
              <a:cs typeface="+mn-cs"/>
            </a:rPr>
            <a:t>Enter the tax rate that you have on file with CAP. If a change is made to the tax rate the station shall immediately submit a new Gold Shield Station Questionnaire to CAP.</a:t>
          </a:r>
          <a:r>
            <a:rPr lang="en-US" sz="1000" b="1">
              <a:solidFill>
                <a:schemeClr val="dk1"/>
              </a:solidFill>
              <a:latin typeface="+mn-lt"/>
              <a:ea typeface="+mn-ea"/>
              <a:cs typeface="+mn-cs"/>
            </a:rPr>
            <a:t> </a:t>
          </a:r>
          <a:endParaRPr lang="en-US" sz="1000">
            <a:solidFill>
              <a:schemeClr val="dk1"/>
            </a:solidFill>
            <a:latin typeface="+mn-lt"/>
            <a:ea typeface="+mn-ea"/>
            <a:cs typeface="+mn-cs"/>
          </a:endParaRPr>
        </a:p>
        <a:p>
          <a:r>
            <a:rPr lang="en-US" sz="1000" b="1">
              <a:solidFill>
                <a:schemeClr val="dk1"/>
              </a:solidFill>
              <a:latin typeface="+mn-lt"/>
              <a:ea typeface="+mn-ea"/>
              <a:cs typeface="+mn-cs"/>
            </a:rPr>
            <a:t>*NOTE: As you complete these areas the Repair Notification Forms will automatically be populated with the information.</a:t>
          </a:r>
          <a:endParaRPr lang="en-US" sz="1000">
            <a:solidFill>
              <a:schemeClr val="dk1"/>
            </a:solidFill>
            <a:latin typeface="+mn-lt"/>
            <a:ea typeface="+mn-ea"/>
            <a:cs typeface="+mn-cs"/>
          </a:endParaRPr>
        </a:p>
        <a:p>
          <a:r>
            <a:rPr lang="en-US" sz="1100" b="1">
              <a:solidFill>
                <a:schemeClr val="dk1"/>
              </a:solidFill>
              <a:latin typeface="+mn-lt"/>
              <a:ea typeface="+mn-ea"/>
              <a:cs typeface="+mn-cs"/>
            </a:rPr>
            <a:t> </a:t>
          </a:r>
          <a:endParaRPr lang="en-US" sz="1100">
            <a:solidFill>
              <a:schemeClr val="dk1"/>
            </a:solidFill>
            <a:latin typeface="+mn-lt"/>
            <a:ea typeface="+mn-ea"/>
            <a:cs typeface="+mn-cs"/>
          </a:endParaRPr>
        </a:p>
        <a:p>
          <a:r>
            <a:rPr lang="en-US" sz="1000" b="1">
              <a:solidFill>
                <a:schemeClr val="dk1"/>
              </a:solidFill>
              <a:latin typeface="+mn-lt"/>
              <a:ea typeface="+mn-ea"/>
              <a:cs typeface="+mn-cs"/>
            </a:rPr>
            <a:t>Repair Form #</a:t>
          </a:r>
          <a:endParaRPr lang="en-US" sz="1000">
            <a:solidFill>
              <a:schemeClr val="dk1"/>
            </a:solidFill>
            <a:latin typeface="+mn-lt"/>
            <a:ea typeface="+mn-ea"/>
            <a:cs typeface="+mn-cs"/>
          </a:endParaRPr>
        </a:p>
        <a:p>
          <a:r>
            <a:rPr lang="en-US" sz="1000" b="1">
              <a:solidFill>
                <a:schemeClr val="dk1"/>
              </a:solidFill>
              <a:latin typeface="+mn-lt"/>
              <a:ea typeface="+mn-ea"/>
              <a:cs typeface="+mn-cs"/>
            </a:rPr>
            <a:t>Row 1:</a:t>
          </a:r>
          <a:endParaRPr lang="en-US" sz="1000">
            <a:solidFill>
              <a:schemeClr val="dk1"/>
            </a:solidFill>
            <a:latin typeface="+mn-lt"/>
            <a:ea typeface="+mn-ea"/>
            <a:cs typeface="+mn-cs"/>
          </a:endParaRPr>
        </a:p>
        <a:p>
          <a:pPr lvl="0"/>
          <a:r>
            <a:rPr lang="en-US" sz="1000" b="1">
              <a:solidFill>
                <a:schemeClr val="dk1"/>
              </a:solidFill>
              <a:latin typeface="+mn-lt"/>
              <a:ea typeface="+mn-ea"/>
              <a:cs typeface="+mn-cs"/>
            </a:rPr>
            <a:t>CAP ID Number</a:t>
          </a:r>
          <a:r>
            <a:rPr lang="en-US" sz="1000">
              <a:solidFill>
                <a:schemeClr val="dk1"/>
              </a:solidFill>
              <a:latin typeface="+mn-lt"/>
              <a:ea typeface="+mn-ea"/>
              <a:cs typeface="+mn-cs"/>
            </a:rPr>
            <a:t>- Is automatically populated as the Repair 1 tabbed notification is filled out. </a:t>
          </a:r>
        </a:p>
        <a:p>
          <a:pPr lvl="0"/>
          <a:r>
            <a:rPr lang="en-US" sz="1000" b="1">
              <a:solidFill>
                <a:schemeClr val="dk1"/>
              </a:solidFill>
              <a:latin typeface="+mn-lt"/>
              <a:ea typeface="+mn-ea"/>
              <a:cs typeface="+mn-cs"/>
            </a:rPr>
            <a:t>Repair Order Date</a:t>
          </a:r>
          <a:r>
            <a:rPr lang="en-US" sz="1000">
              <a:solidFill>
                <a:schemeClr val="dk1"/>
              </a:solidFill>
              <a:latin typeface="+mn-lt"/>
              <a:ea typeface="+mn-ea"/>
              <a:cs typeface="+mn-cs"/>
            </a:rPr>
            <a:t> – Is automatically populated as the Repair 1 tabbed notification is filled out.</a:t>
          </a:r>
        </a:p>
        <a:p>
          <a:pPr lvl="0"/>
          <a:r>
            <a:rPr lang="en-US" sz="1000" b="1">
              <a:solidFill>
                <a:schemeClr val="dk1"/>
              </a:solidFill>
              <a:latin typeface="+mn-lt"/>
              <a:ea typeface="+mn-ea"/>
              <a:cs typeface="+mn-cs"/>
            </a:rPr>
            <a:t>Vehicle License Number</a:t>
          </a:r>
          <a:r>
            <a:rPr lang="en-US" sz="1000">
              <a:solidFill>
                <a:schemeClr val="dk1"/>
              </a:solidFill>
              <a:latin typeface="+mn-lt"/>
              <a:ea typeface="+mn-ea"/>
              <a:cs typeface="+mn-cs"/>
            </a:rPr>
            <a:t> – Is automatically populated as the Repair 1 tabbed notification is filled out.</a:t>
          </a:r>
        </a:p>
        <a:p>
          <a:pPr lvl="0"/>
          <a:r>
            <a:rPr lang="en-US" sz="1000" b="1">
              <a:solidFill>
                <a:schemeClr val="dk1"/>
              </a:solidFill>
              <a:latin typeface="+mn-lt"/>
              <a:ea typeface="+mn-ea"/>
              <a:cs typeface="+mn-cs"/>
            </a:rPr>
            <a:t>Labor </a:t>
          </a:r>
          <a:r>
            <a:rPr lang="en-US" sz="1000">
              <a:solidFill>
                <a:schemeClr val="dk1"/>
              </a:solidFill>
              <a:latin typeface="+mn-lt"/>
              <a:ea typeface="+mn-ea"/>
              <a:cs typeface="+mn-cs"/>
            </a:rPr>
            <a:t>– Is automatically populated as the Repair 1 tabbed notification is filled out.</a:t>
          </a:r>
        </a:p>
        <a:p>
          <a:pPr lvl="0"/>
          <a:r>
            <a:rPr lang="en-US" sz="1000" b="1">
              <a:solidFill>
                <a:schemeClr val="dk1"/>
              </a:solidFill>
              <a:latin typeface="+mn-lt"/>
              <a:ea typeface="+mn-ea"/>
              <a:cs typeface="+mn-cs"/>
            </a:rPr>
            <a:t>Parts</a:t>
          </a:r>
          <a:r>
            <a:rPr lang="en-US" sz="1000">
              <a:solidFill>
                <a:schemeClr val="dk1"/>
              </a:solidFill>
              <a:latin typeface="+mn-lt"/>
              <a:ea typeface="+mn-ea"/>
              <a:cs typeface="+mn-cs"/>
            </a:rPr>
            <a:t> – Is automatically populated as the Repair 1 tabbed notification is filled out.</a:t>
          </a:r>
        </a:p>
        <a:p>
          <a:pPr lvl="0"/>
          <a:r>
            <a:rPr lang="en-US" sz="1000" b="1">
              <a:solidFill>
                <a:schemeClr val="dk1"/>
              </a:solidFill>
              <a:latin typeface="+mn-lt"/>
              <a:ea typeface="+mn-ea"/>
              <a:cs typeface="+mn-cs"/>
            </a:rPr>
            <a:t>Sales Tax</a:t>
          </a:r>
          <a:r>
            <a:rPr lang="en-US" sz="1000">
              <a:solidFill>
                <a:schemeClr val="dk1"/>
              </a:solidFill>
              <a:latin typeface="+mn-lt"/>
              <a:ea typeface="+mn-ea"/>
              <a:cs typeface="+mn-cs"/>
            </a:rPr>
            <a:t> – Is automatically populated as the Repair 1 tabbed notification is filled out.</a:t>
          </a:r>
        </a:p>
        <a:p>
          <a:pPr lvl="0"/>
          <a:r>
            <a:rPr lang="en-US" sz="1000" b="1">
              <a:solidFill>
                <a:schemeClr val="dk1"/>
              </a:solidFill>
              <a:latin typeface="+mn-lt"/>
              <a:ea typeface="+mn-ea"/>
              <a:cs typeface="+mn-cs"/>
            </a:rPr>
            <a:t>Consumer Paid</a:t>
          </a:r>
          <a:r>
            <a:rPr lang="en-US" sz="1000">
              <a:solidFill>
                <a:schemeClr val="dk1"/>
              </a:solidFill>
              <a:latin typeface="+mn-lt"/>
              <a:ea typeface="+mn-ea"/>
              <a:cs typeface="+mn-cs"/>
            </a:rPr>
            <a:t> – Is automatically populated as the Repair 1 tabbed notification is filled out. DO NOT include the $8.25 for the cost of certificate. Itemize the $8.25 cost of certificate on your final invoice.</a:t>
          </a:r>
        </a:p>
        <a:p>
          <a:pPr lvl="0"/>
          <a:r>
            <a:rPr lang="en-US" sz="1000" b="1">
              <a:solidFill>
                <a:schemeClr val="dk1"/>
              </a:solidFill>
              <a:latin typeface="+mn-lt"/>
              <a:ea typeface="+mn-ea"/>
              <a:cs typeface="+mn-cs"/>
            </a:rPr>
            <a:t>Total CAP Reimbursement</a:t>
          </a:r>
          <a:r>
            <a:rPr lang="en-US" sz="1000">
              <a:solidFill>
                <a:schemeClr val="dk1"/>
              </a:solidFill>
              <a:latin typeface="+mn-lt"/>
              <a:ea typeface="+mn-ea"/>
              <a:cs typeface="+mn-cs"/>
            </a:rPr>
            <a:t> – Is automatically populated as the Repair 1 tabbed notification is filled out. The total amount CAP owes you </a:t>
          </a:r>
          <a:r>
            <a:rPr lang="en-US" sz="1000" b="1" i="1">
              <a:solidFill>
                <a:schemeClr val="dk1"/>
              </a:solidFill>
              <a:latin typeface="+mn-lt"/>
              <a:ea typeface="+mn-ea"/>
              <a:cs typeface="+mn-cs"/>
            </a:rPr>
            <a:t>NOT including the $8.25 for the cost of certificate</a:t>
          </a:r>
          <a:r>
            <a:rPr lang="en-US" sz="1000">
              <a:solidFill>
                <a:schemeClr val="dk1"/>
              </a:solidFill>
              <a:latin typeface="+mn-lt"/>
              <a:ea typeface="+mn-ea"/>
              <a:cs typeface="+mn-cs"/>
            </a:rPr>
            <a:t> (It can not exceed $500.00).</a:t>
          </a:r>
        </a:p>
        <a:p>
          <a:r>
            <a:rPr lang="en-US" sz="1000">
              <a:solidFill>
                <a:schemeClr val="dk1"/>
              </a:solidFill>
              <a:latin typeface="+mn-lt"/>
              <a:ea typeface="+mn-ea"/>
              <a:cs typeface="+mn-cs"/>
            </a:rPr>
            <a:t> </a:t>
          </a:r>
        </a:p>
        <a:p>
          <a:r>
            <a:rPr lang="en-US" sz="1000" b="1">
              <a:solidFill>
                <a:schemeClr val="dk1"/>
              </a:solidFill>
              <a:latin typeface="+mn-lt"/>
              <a:ea typeface="+mn-ea"/>
              <a:cs typeface="+mn-cs"/>
            </a:rPr>
            <a:t>Row 2 through Row 10; repeat the process for Row 1</a:t>
          </a:r>
          <a:r>
            <a:rPr lang="en-US" sz="1000">
              <a:solidFill>
                <a:schemeClr val="dk1"/>
              </a:solidFill>
              <a:latin typeface="+mn-lt"/>
              <a:ea typeface="+mn-ea"/>
              <a:cs typeface="+mn-cs"/>
            </a:rPr>
            <a:t>.</a:t>
          </a:r>
        </a:p>
        <a:p>
          <a:r>
            <a:rPr lang="en-US" sz="1000">
              <a:solidFill>
                <a:schemeClr val="dk1"/>
              </a:solidFill>
              <a:latin typeface="+mn-lt"/>
              <a:ea typeface="+mn-ea"/>
              <a:cs typeface="+mn-cs"/>
            </a:rPr>
            <a:t> </a:t>
          </a:r>
        </a:p>
        <a:p>
          <a:r>
            <a:rPr lang="en-US" sz="1000" b="1">
              <a:solidFill>
                <a:schemeClr val="dk1"/>
              </a:solidFill>
              <a:latin typeface="+mn-lt"/>
              <a:ea typeface="+mn-ea"/>
              <a:cs typeface="+mn-cs"/>
            </a:rPr>
            <a:t>Claimant Signature</a:t>
          </a:r>
          <a:endParaRPr lang="en-US" sz="1000">
            <a:solidFill>
              <a:schemeClr val="dk1"/>
            </a:solidFill>
            <a:latin typeface="+mn-lt"/>
            <a:ea typeface="+mn-ea"/>
            <a:cs typeface="+mn-cs"/>
          </a:endParaRPr>
        </a:p>
        <a:p>
          <a:pPr lvl="0"/>
          <a:r>
            <a:rPr lang="en-US" sz="1000" b="1">
              <a:solidFill>
                <a:schemeClr val="dk1"/>
              </a:solidFill>
              <a:latin typeface="+mn-lt"/>
              <a:ea typeface="+mn-ea"/>
              <a:cs typeface="+mn-cs"/>
            </a:rPr>
            <a:t>Owner/Manager’s </a:t>
          </a:r>
          <a:r>
            <a:rPr lang="en-US" sz="1000">
              <a:solidFill>
                <a:schemeClr val="dk1"/>
              </a:solidFill>
              <a:latin typeface="+mn-lt"/>
              <a:ea typeface="+mn-ea"/>
              <a:cs typeface="+mn-cs"/>
            </a:rPr>
            <a:t>signature in</a:t>
          </a:r>
          <a:r>
            <a:rPr lang="en-US" sz="1000" b="1">
              <a:solidFill>
                <a:schemeClr val="dk1"/>
              </a:solidFill>
              <a:latin typeface="+mn-lt"/>
              <a:ea typeface="+mn-ea"/>
              <a:cs typeface="+mn-cs"/>
            </a:rPr>
            <a:t> </a:t>
          </a:r>
          <a:r>
            <a:rPr lang="en-US" sz="1000" b="1" u="sng">
              <a:solidFill>
                <a:schemeClr val="dk1"/>
              </a:solidFill>
              <a:latin typeface="+mn-lt"/>
              <a:ea typeface="+mn-ea"/>
              <a:cs typeface="+mn-cs"/>
            </a:rPr>
            <a:t>Blue Ink</a:t>
          </a:r>
          <a:r>
            <a:rPr lang="en-US" sz="1000">
              <a:solidFill>
                <a:schemeClr val="dk1"/>
              </a:solidFill>
              <a:latin typeface="+mn-lt"/>
              <a:ea typeface="+mn-ea"/>
              <a:cs typeface="+mn-cs"/>
            </a:rPr>
            <a:t> (claimant’s name must be the same as on Station Questionnaire form).</a:t>
          </a:r>
        </a:p>
        <a:p>
          <a:pPr lvl="0"/>
          <a:r>
            <a:rPr lang="en-US" sz="1000" b="1">
              <a:solidFill>
                <a:schemeClr val="dk1"/>
              </a:solidFill>
              <a:latin typeface="+mn-lt"/>
              <a:ea typeface="+mn-ea"/>
              <a:cs typeface="+mn-cs"/>
            </a:rPr>
            <a:t>Date </a:t>
          </a:r>
          <a:r>
            <a:rPr lang="en-US" sz="1000">
              <a:solidFill>
                <a:schemeClr val="dk1"/>
              </a:solidFill>
              <a:latin typeface="+mn-lt"/>
              <a:ea typeface="+mn-ea"/>
              <a:cs typeface="+mn-cs"/>
            </a:rPr>
            <a:t>- today’s date that this form is being signed.</a:t>
          </a:r>
        </a:p>
        <a:p>
          <a:pPr lvl="0"/>
          <a:r>
            <a:rPr lang="en-US" sz="1000" b="1">
              <a:solidFill>
                <a:schemeClr val="dk1"/>
              </a:solidFill>
              <a:latin typeface="+mn-lt"/>
              <a:ea typeface="+mn-ea"/>
              <a:cs typeface="+mn-cs"/>
            </a:rPr>
            <a:t>Printed Name </a:t>
          </a:r>
          <a:r>
            <a:rPr lang="en-US" sz="1000" b="0">
              <a:solidFill>
                <a:schemeClr val="dk1"/>
              </a:solidFill>
              <a:latin typeface="+mn-lt"/>
              <a:ea typeface="+mn-ea"/>
              <a:cs typeface="+mn-cs"/>
            </a:rPr>
            <a:t>C</a:t>
          </a:r>
          <a:r>
            <a:rPr lang="en-US" sz="1000">
              <a:solidFill>
                <a:schemeClr val="dk1"/>
              </a:solidFill>
              <a:latin typeface="+mn-lt"/>
              <a:ea typeface="+mn-ea"/>
              <a:cs typeface="+mn-cs"/>
            </a:rPr>
            <a:t>laimant’s printed name.</a:t>
          </a:r>
        </a:p>
        <a:p>
          <a:pPr lvl="0"/>
          <a:r>
            <a:rPr lang="en-US" sz="1000" b="1">
              <a:solidFill>
                <a:schemeClr val="dk1"/>
              </a:solidFill>
              <a:latin typeface="+mn-lt"/>
              <a:ea typeface="+mn-ea"/>
              <a:cs typeface="+mn-cs"/>
            </a:rPr>
            <a:t>Grand Total</a:t>
          </a:r>
          <a:r>
            <a:rPr lang="en-US" sz="1000">
              <a:solidFill>
                <a:schemeClr val="dk1"/>
              </a:solidFill>
              <a:latin typeface="+mn-lt"/>
              <a:ea typeface="+mn-ea"/>
              <a:cs typeface="+mn-cs"/>
            </a:rPr>
            <a:t> Is automatically totaled as the Repair notifications are filled out.</a:t>
          </a:r>
        </a:p>
        <a:p>
          <a:r>
            <a:rPr lang="en-US" sz="1000">
              <a:solidFill>
                <a:schemeClr val="dk1"/>
              </a:solidFill>
              <a:latin typeface="+mn-lt"/>
              <a:ea typeface="+mn-ea"/>
              <a:cs typeface="+mn-cs"/>
            </a:rPr>
            <a:t> </a:t>
          </a:r>
        </a:p>
        <a:p>
          <a:r>
            <a:rPr lang="en-US" sz="1000" b="1">
              <a:solidFill>
                <a:schemeClr val="dk1"/>
              </a:solidFill>
              <a:latin typeface="+mn-lt"/>
              <a:ea typeface="+mn-ea"/>
              <a:cs typeface="+mn-cs"/>
            </a:rPr>
            <a:t>NOTE: The Invoice Form is designed to be used in conjunction with the Repair Notification Form as a Microsoft Excel spreadsheet. The use of this form as a spreadsheet is highly recommended by CAP. </a:t>
          </a:r>
          <a:endParaRPr lang="en-US" sz="1000">
            <a:solidFill>
              <a:schemeClr val="dk1"/>
            </a:solidFill>
            <a:latin typeface="+mn-lt"/>
            <a:ea typeface="+mn-ea"/>
            <a:cs typeface="+mn-cs"/>
          </a:endParaRPr>
        </a:p>
        <a:p>
          <a:endParaRPr lang="en-US" sz="1100" b="1">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35</xdr:row>
      <xdr:rowOff>38100</xdr:rowOff>
    </xdr:from>
    <xdr:to>
      <xdr:col>4</xdr:col>
      <xdr:colOff>533400</xdr:colOff>
      <xdr:row>37</xdr:row>
      <xdr:rowOff>76200</xdr:rowOff>
    </xdr:to>
    <xdr:sp macro="" textlink="">
      <xdr:nvSpPr>
        <xdr:cNvPr id="2" name="TextBox 1"/>
        <xdr:cNvSpPr txBox="1"/>
      </xdr:nvSpPr>
      <xdr:spPr>
        <a:xfrm>
          <a:off x="28575" y="7296150"/>
          <a:ext cx="37909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900" i="1"/>
            <a:t>All diagnosis and repair service work  must be provided in compliance with Sections 3340.41(d)</a:t>
          </a:r>
          <a:r>
            <a:rPr lang="en-US" sz="900" i="1" baseline="0"/>
            <a:t> and 3340.41.3 of the California Code of Regulations  and Section 9884.8 of the  California  Business and Professions Code.</a:t>
          </a:r>
          <a:endParaRPr lang="en-US" sz="900" i="1"/>
        </a:p>
      </xdr:txBody>
    </xdr:sp>
    <xdr:clientData/>
  </xdr:twoCellAnchor>
  <xdr:twoCellAnchor>
    <xdr:from>
      <xdr:col>0</xdr:col>
      <xdr:colOff>1066800</xdr:colOff>
      <xdr:row>42</xdr:row>
      <xdr:rowOff>95249</xdr:rowOff>
    </xdr:from>
    <xdr:to>
      <xdr:col>1</xdr:col>
      <xdr:colOff>409575</xdr:colOff>
      <xdr:row>44</xdr:row>
      <xdr:rowOff>28574</xdr:rowOff>
    </xdr:to>
    <xdr:sp macro="" textlink="">
      <xdr:nvSpPr>
        <xdr:cNvPr id="3" name="TextBox 2"/>
        <xdr:cNvSpPr txBox="1"/>
      </xdr:nvSpPr>
      <xdr:spPr>
        <a:xfrm>
          <a:off x="1066800" y="8124824"/>
          <a:ext cx="4953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Date</a:t>
          </a:r>
        </a:p>
      </xdr:txBody>
    </xdr:sp>
    <xdr:clientData/>
  </xdr:twoCellAnchor>
  <xdr:twoCellAnchor>
    <xdr:from>
      <xdr:col>0</xdr:col>
      <xdr:colOff>1</xdr:colOff>
      <xdr:row>42</xdr:row>
      <xdr:rowOff>66675</xdr:rowOff>
    </xdr:from>
    <xdr:to>
      <xdr:col>0</xdr:col>
      <xdr:colOff>466725</xdr:colOff>
      <xdr:row>44</xdr:row>
      <xdr:rowOff>57150</xdr:rowOff>
    </xdr:to>
    <xdr:sp macro="" textlink="">
      <xdr:nvSpPr>
        <xdr:cNvPr id="4" name="TextBox 3"/>
        <xdr:cNvSpPr txBox="1"/>
      </xdr:nvSpPr>
      <xdr:spPr>
        <a:xfrm>
          <a:off x="1" y="8620125"/>
          <a:ext cx="466724"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Title</a:t>
          </a:r>
        </a:p>
      </xdr:txBody>
    </xdr:sp>
    <xdr:clientData/>
  </xdr:twoCellAnchor>
  <xdr:twoCellAnchor>
    <xdr:from>
      <xdr:col>0</xdr:col>
      <xdr:colOff>0</xdr:colOff>
      <xdr:row>38</xdr:row>
      <xdr:rowOff>257175</xdr:rowOff>
    </xdr:from>
    <xdr:to>
      <xdr:col>0</xdr:col>
      <xdr:colOff>733425</xdr:colOff>
      <xdr:row>40</xdr:row>
      <xdr:rowOff>66675</xdr:rowOff>
    </xdr:to>
    <xdr:sp macro="" textlink="">
      <xdr:nvSpPr>
        <xdr:cNvPr id="5" name="TextBox 4"/>
        <xdr:cNvSpPr txBox="1"/>
      </xdr:nvSpPr>
      <xdr:spPr>
        <a:xfrm>
          <a:off x="0" y="8153400"/>
          <a:ext cx="7334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Print Name</a:t>
          </a:r>
        </a:p>
      </xdr:txBody>
    </xdr:sp>
    <xdr:clientData/>
  </xdr:twoCellAnchor>
  <xdr:twoCellAnchor>
    <xdr:from>
      <xdr:col>0</xdr:col>
      <xdr:colOff>0</xdr:colOff>
      <xdr:row>40</xdr:row>
      <xdr:rowOff>76199</xdr:rowOff>
    </xdr:from>
    <xdr:to>
      <xdr:col>0</xdr:col>
      <xdr:colOff>647700</xdr:colOff>
      <xdr:row>42</xdr:row>
      <xdr:rowOff>57150</xdr:rowOff>
    </xdr:to>
    <xdr:sp macro="" textlink="">
      <xdr:nvSpPr>
        <xdr:cNvPr id="6" name="TextBox 5"/>
        <xdr:cNvSpPr txBox="1"/>
      </xdr:nvSpPr>
      <xdr:spPr>
        <a:xfrm>
          <a:off x="0" y="8401049"/>
          <a:ext cx="647700"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Signature</a:t>
          </a:r>
        </a:p>
      </xdr:txBody>
    </xdr:sp>
    <xdr:clientData/>
  </xdr:twoCellAnchor>
  <xdr:twoCellAnchor>
    <xdr:from>
      <xdr:col>5</xdr:col>
      <xdr:colOff>0</xdr:colOff>
      <xdr:row>17</xdr:row>
      <xdr:rowOff>9525</xdr:rowOff>
    </xdr:from>
    <xdr:to>
      <xdr:col>6</xdr:col>
      <xdr:colOff>0</xdr:colOff>
      <xdr:row>17</xdr:row>
      <xdr:rowOff>152400</xdr:rowOff>
    </xdr:to>
    <xdr:cxnSp macro="">
      <xdr:nvCxnSpPr>
        <xdr:cNvPr id="7" name="Straight Connector 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8" name="Straight Connector 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17</xdr:row>
      <xdr:rowOff>9525</xdr:rowOff>
    </xdr:from>
    <xdr:to>
      <xdr:col>6</xdr:col>
      <xdr:colOff>0</xdr:colOff>
      <xdr:row>17</xdr:row>
      <xdr:rowOff>152400</xdr:rowOff>
    </xdr:to>
    <xdr:cxnSp macro="">
      <xdr:nvCxnSpPr>
        <xdr:cNvPr id="9" name="Straight Connector 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10" name="Straight Connector 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11" name="Straight Connector 10"/>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12" name="Straight Connector 11"/>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13" name="Straight Connector 12"/>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14" name="Straight Connector 13"/>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15" name="Straight Connector 14"/>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16" name="Straight Connector 15"/>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17" name="Straight Connector 1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18" name="Straight Connector 1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19" name="Straight Connector 1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20" name="Straight Connector 1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21" name="Straight Connector 20"/>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22" name="Straight Connector 21"/>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23" name="Straight Connector 22"/>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24" name="Straight Connector 23"/>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25" name="Straight Connector 24"/>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26" name="Straight Connector 25"/>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27" name="Straight Connector 2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28" name="Straight Connector 2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29" name="Straight Connector 2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30" name="Straight Connector 2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35</xdr:row>
      <xdr:rowOff>38100</xdr:rowOff>
    </xdr:from>
    <xdr:to>
      <xdr:col>4</xdr:col>
      <xdr:colOff>533400</xdr:colOff>
      <xdr:row>37</xdr:row>
      <xdr:rowOff>76200</xdr:rowOff>
    </xdr:to>
    <xdr:sp macro="" textlink="">
      <xdr:nvSpPr>
        <xdr:cNvPr id="2" name="TextBox 1"/>
        <xdr:cNvSpPr txBox="1"/>
      </xdr:nvSpPr>
      <xdr:spPr>
        <a:xfrm>
          <a:off x="28575" y="7296150"/>
          <a:ext cx="37909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900" i="1"/>
            <a:t>All diagnosis and repair service work  must be provided in compliance with Sections 3340.41(d)</a:t>
          </a:r>
          <a:r>
            <a:rPr lang="en-US" sz="900" i="1" baseline="0"/>
            <a:t> and 3340.41.3 of the California Code of Regulations  and Section 9884.8 of the  California  Business and Professions Code.</a:t>
          </a:r>
          <a:endParaRPr lang="en-US" sz="900" i="1"/>
        </a:p>
      </xdr:txBody>
    </xdr:sp>
    <xdr:clientData/>
  </xdr:twoCellAnchor>
  <xdr:twoCellAnchor>
    <xdr:from>
      <xdr:col>0</xdr:col>
      <xdr:colOff>1066800</xdr:colOff>
      <xdr:row>42</xdr:row>
      <xdr:rowOff>95249</xdr:rowOff>
    </xdr:from>
    <xdr:to>
      <xdr:col>1</xdr:col>
      <xdr:colOff>409575</xdr:colOff>
      <xdr:row>44</xdr:row>
      <xdr:rowOff>28574</xdr:rowOff>
    </xdr:to>
    <xdr:sp macro="" textlink="">
      <xdr:nvSpPr>
        <xdr:cNvPr id="3" name="TextBox 2"/>
        <xdr:cNvSpPr txBox="1"/>
      </xdr:nvSpPr>
      <xdr:spPr>
        <a:xfrm>
          <a:off x="1066800" y="8124824"/>
          <a:ext cx="4953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Date</a:t>
          </a:r>
        </a:p>
      </xdr:txBody>
    </xdr:sp>
    <xdr:clientData/>
  </xdr:twoCellAnchor>
  <xdr:twoCellAnchor>
    <xdr:from>
      <xdr:col>0</xdr:col>
      <xdr:colOff>1</xdr:colOff>
      <xdr:row>42</xdr:row>
      <xdr:rowOff>66675</xdr:rowOff>
    </xdr:from>
    <xdr:to>
      <xdr:col>0</xdr:col>
      <xdr:colOff>466725</xdr:colOff>
      <xdr:row>44</xdr:row>
      <xdr:rowOff>57150</xdr:rowOff>
    </xdr:to>
    <xdr:sp macro="" textlink="">
      <xdr:nvSpPr>
        <xdr:cNvPr id="4" name="TextBox 3"/>
        <xdr:cNvSpPr txBox="1"/>
      </xdr:nvSpPr>
      <xdr:spPr>
        <a:xfrm>
          <a:off x="1" y="8620125"/>
          <a:ext cx="466724"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Title</a:t>
          </a:r>
        </a:p>
      </xdr:txBody>
    </xdr:sp>
    <xdr:clientData/>
  </xdr:twoCellAnchor>
  <xdr:twoCellAnchor>
    <xdr:from>
      <xdr:col>0</xdr:col>
      <xdr:colOff>0</xdr:colOff>
      <xdr:row>38</xdr:row>
      <xdr:rowOff>257175</xdr:rowOff>
    </xdr:from>
    <xdr:to>
      <xdr:col>0</xdr:col>
      <xdr:colOff>733425</xdr:colOff>
      <xdr:row>40</xdr:row>
      <xdr:rowOff>66675</xdr:rowOff>
    </xdr:to>
    <xdr:sp macro="" textlink="">
      <xdr:nvSpPr>
        <xdr:cNvPr id="5" name="TextBox 4"/>
        <xdr:cNvSpPr txBox="1"/>
      </xdr:nvSpPr>
      <xdr:spPr>
        <a:xfrm>
          <a:off x="0" y="8153400"/>
          <a:ext cx="7334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Print Name</a:t>
          </a:r>
        </a:p>
      </xdr:txBody>
    </xdr:sp>
    <xdr:clientData/>
  </xdr:twoCellAnchor>
  <xdr:twoCellAnchor>
    <xdr:from>
      <xdr:col>0</xdr:col>
      <xdr:colOff>0</xdr:colOff>
      <xdr:row>40</xdr:row>
      <xdr:rowOff>76199</xdr:rowOff>
    </xdr:from>
    <xdr:to>
      <xdr:col>0</xdr:col>
      <xdr:colOff>647700</xdr:colOff>
      <xdr:row>42</xdr:row>
      <xdr:rowOff>57150</xdr:rowOff>
    </xdr:to>
    <xdr:sp macro="" textlink="">
      <xdr:nvSpPr>
        <xdr:cNvPr id="6" name="TextBox 5"/>
        <xdr:cNvSpPr txBox="1"/>
      </xdr:nvSpPr>
      <xdr:spPr>
        <a:xfrm>
          <a:off x="0" y="8401049"/>
          <a:ext cx="647700"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Signature</a:t>
          </a:r>
        </a:p>
      </xdr:txBody>
    </xdr:sp>
    <xdr:clientData/>
  </xdr:twoCellAnchor>
  <xdr:twoCellAnchor>
    <xdr:from>
      <xdr:col>5</xdr:col>
      <xdr:colOff>0</xdr:colOff>
      <xdr:row>17</xdr:row>
      <xdr:rowOff>9525</xdr:rowOff>
    </xdr:from>
    <xdr:to>
      <xdr:col>6</xdr:col>
      <xdr:colOff>0</xdr:colOff>
      <xdr:row>17</xdr:row>
      <xdr:rowOff>152400</xdr:rowOff>
    </xdr:to>
    <xdr:cxnSp macro="">
      <xdr:nvCxnSpPr>
        <xdr:cNvPr id="7" name="Straight Connector 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8" name="Straight Connector 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17</xdr:row>
      <xdr:rowOff>9525</xdr:rowOff>
    </xdr:from>
    <xdr:to>
      <xdr:col>6</xdr:col>
      <xdr:colOff>0</xdr:colOff>
      <xdr:row>17</xdr:row>
      <xdr:rowOff>152400</xdr:rowOff>
    </xdr:to>
    <xdr:cxnSp macro="">
      <xdr:nvCxnSpPr>
        <xdr:cNvPr id="9" name="Straight Connector 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10" name="Straight Connector 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11" name="Straight Connector 10"/>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12" name="Straight Connector 11"/>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13" name="Straight Connector 12"/>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14" name="Straight Connector 13"/>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15" name="Straight Connector 14"/>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16" name="Straight Connector 15"/>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17" name="Straight Connector 1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18" name="Straight Connector 1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19" name="Straight Connector 1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20" name="Straight Connector 1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21" name="Straight Connector 20"/>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22" name="Straight Connector 21"/>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23" name="Straight Connector 22"/>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24" name="Straight Connector 23"/>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25" name="Straight Connector 24"/>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26" name="Straight Connector 25"/>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27" name="Straight Connector 2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28" name="Straight Connector 2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29" name="Straight Connector 2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30" name="Straight Connector 2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35</xdr:row>
      <xdr:rowOff>38100</xdr:rowOff>
    </xdr:from>
    <xdr:to>
      <xdr:col>4</xdr:col>
      <xdr:colOff>533400</xdr:colOff>
      <xdr:row>37</xdr:row>
      <xdr:rowOff>76200</xdr:rowOff>
    </xdr:to>
    <xdr:sp macro="" textlink="">
      <xdr:nvSpPr>
        <xdr:cNvPr id="2" name="TextBox 1"/>
        <xdr:cNvSpPr txBox="1"/>
      </xdr:nvSpPr>
      <xdr:spPr>
        <a:xfrm>
          <a:off x="28575" y="7296150"/>
          <a:ext cx="37909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900" i="1"/>
            <a:t>All diagnosis and repair service work  must be provided in compliance with Sections 3340.41(d)</a:t>
          </a:r>
          <a:r>
            <a:rPr lang="en-US" sz="900" i="1" baseline="0"/>
            <a:t> and 3340.41.3 of the California Code of Regulations  and Section 9884.8 of the  California  Business and Professions Code.</a:t>
          </a:r>
          <a:endParaRPr lang="en-US" sz="900" i="1"/>
        </a:p>
      </xdr:txBody>
    </xdr:sp>
    <xdr:clientData/>
  </xdr:twoCellAnchor>
  <xdr:twoCellAnchor>
    <xdr:from>
      <xdr:col>0</xdr:col>
      <xdr:colOff>1066800</xdr:colOff>
      <xdr:row>42</xdr:row>
      <xdr:rowOff>95249</xdr:rowOff>
    </xdr:from>
    <xdr:to>
      <xdr:col>1</xdr:col>
      <xdr:colOff>409575</xdr:colOff>
      <xdr:row>44</xdr:row>
      <xdr:rowOff>28574</xdr:rowOff>
    </xdr:to>
    <xdr:sp macro="" textlink="">
      <xdr:nvSpPr>
        <xdr:cNvPr id="3" name="TextBox 2"/>
        <xdr:cNvSpPr txBox="1"/>
      </xdr:nvSpPr>
      <xdr:spPr>
        <a:xfrm>
          <a:off x="1066800" y="8124824"/>
          <a:ext cx="4953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Date</a:t>
          </a:r>
        </a:p>
      </xdr:txBody>
    </xdr:sp>
    <xdr:clientData/>
  </xdr:twoCellAnchor>
  <xdr:twoCellAnchor>
    <xdr:from>
      <xdr:col>0</xdr:col>
      <xdr:colOff>1</xdr:colOff>
      <xdr:row>42</xdr:row>
      <xdr:rowOff>66675</xdr:rowOff>
    </xdr:from>
    <xdr:to>
      <xdr:col>0</xdr:col>
      <xdr:colOff>466725</xdr:colOff>
      <xdr:row>44</xdr:row>
      <xdr:rowOff>57150</xdr:rowOff>
    </xdr:to>
    <xdr:sp macro="" textlink="">
      <xdr:nvSpPr>
        <xdr:cNvPr id="4" name="TextBox 3"/>
        <xdr:cNvSpPr txBox="1"/>
      </xdr:nvSpPr>
      <xdr:spPr>
        <a:xfrm>
          <a:off x="1" y="8620125"/>
          <a:ext cx="466724"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Title</a:t>
          </a:r>
        </a:p>
      </xdr:txBody>
    </xdr:sp>
    <xdr:clientData/>
  </xdr:twoCellAnchor>
  <xdr:twoCellAnchor>
    <xdr:from>
      <xdr:col>0</xdr:col>
      <xdr:colOff>0</xdr:colOff>
      <xdr:row>38</xdr:row>
      <xdr:rowOff>257175</xdr:rowOff>
    </xdr:from>
    <xdr:to>
      <xdr:col>0</xdr:col>
      <xdr:colOff>733425</xdr:colOff>
      <xdr:row>40</xdr:row>
      <xdr:rowOff>66675</xdr:rowOff>
    </xdr:to>
    <xdr:sp macro="" textlink="">
      <xdr:nvSpPr>
        <xdr:cNvPr id="5" name="TextBox 4"/>
        <xdr:cNvSpPr txBox="1"/>
      </xdr:nvSpPr>
      <xdr:spPr>
        <a:xfrm>
          <a:off x="0" y="8153400"/>
          <a:ext cx="7334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Print Name</a:t>
          </a:r>
        </a:p>
      </xdr:txBody>
    </xdr:sp>
    <xdr:clientData/>
  </xdr:twoCellAnchor>
  <xdr:twoCellAnchor>
    <xdr:from>
      <xdr:col>0</xdr:col>
      <xdr:colOff>0</xdr:colOff>
      <xdr:row>40</xdr:row>
      <xdr:rowOff>76199</xdr:rowOff>
    </xdr:from>
    <xdr:to>
      <xdr:col>0</xdr:col>
      <xdr:colOff>647700</xdr:colOff>
      <xdr:row>42</xdr:row>
      <xdr:rowOff>57150</xdr:rowOff>
    </xdr:to>
    <xdr:sp macro="" textlink="">
      <xdr:nvSpPr>
        <xdr:cNvPr id="6" name="TextBox 5"/>
        <xdr:cNvSpPr txBox="1"/>
      </xdr:nvSpPr>
      <xdr:spPr>
        <a:xfrm>
          <a:off x="0" y="8401049"/>
          <a:ext cx="647700"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Signature</a:t>
          </a:r>
        </a:p>
      </xdr:txBody>
    </xdr:sp>
    <xdr:clientData/>
  </xdr:twoCellAnchor>
  <xdr:twoCellAnchor>
    <xdr:from>
      <xdr:col>5</xdr:col>
      <xdr:colOff>0</xdr:colOff>
      <xdr:row>17</xdr:row>
      <xdr:rowOff>9525</xdr:rowOff>
    </xdr:from>
    <xdr:to>
      <xdr:col>6</xdr:col>
      <xdr:colOff>0</xdr:colOff>
      <xdr:row>17</xdr:row>
      <xdr:rowOff>152400</xdr:rowOff>
    </xdr:to>
    <xdr:cxnSp macro="">
      <xdr:nvCxnSpPr>
        <xdr:cNvPr id="7" name="Straight Connector 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8" name="Straight Connector 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17</xdr:row>
      <xdr:rowOff>9525</xdr:rowOff>
    </xdr:from>
    <xdr:to>
      <xdr:col>6</xdr:col>
      <xdr:colOff>0</xdr:colOff>
      <xdr:row>17</xdr:row>
      <xdr:rowOff>152400</xdr:rowOff>
    </xdr:to>
    <xdr:cxnSp macro="">
      <xdr:nvCxnSpPr>
        <xdr:cNvPr id="9" name="Straight Connector 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10" name="Straight Connector 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11" name="Straight Connector 10"/>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12" name="Straight Connector 11"/>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13" name="Straight Connector 12"/>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14" name="Straight Connector 13"/>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15" name="Straight Connector 14"/>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16" name="Straight Connector 15"/>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17" name="Straight Connector 1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18" name="Straight Connector 1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19" name="Straight Connector 1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20" name="Straight Connector 1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21" name="Straight Connector 20"/>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22" name="Straight Connector 21"/>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23" name="Straight Connector 22"/>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24" name="Straight Connector 23"/>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25" name="Straight Connector 24"/>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26" name="Straight Connector 25"/>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27" name="Straight Connector 2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28" name="Straight Connector 2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29" name="Straight Connector 2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30" name="Straight Connector 2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35</xdr:row>
      <xdr:rowOff>38100</xdr:rowOff>
    </xdr:from>
    <xdr:to>
      <xdr:col>4</xdr:col>
      <xdr:colOff>533400</xdr:colOff>
      <xdr:row>37</xdr:row>
      <xdr:rowOff>76200</xdr:rowOff>
    </xdr:to>
    <xdr:sp macro="" textlink="">
      <xdr:nvSpPr>
        <xdr:cNvPr id="2" name="TextBox 1"/>
        <xdr:cNvSpPr txBox="1"/>
      </xdr:nvSpPr>
      <xdr:spPr>
        <a:xfrm>
          <a:off x="28575" y="7296150"/>
          <a:ext cx="37909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900" i="1"/>
            <a:t>All diagnosis and repair service work  must be provided in compliance with Sections 3340.41(d)</a:t>
          </a:r>
          <a:r>
            <a:rPr lang="en-US" sz="900" i="1" baseline="0"/>
            <a:t> and 3340.41.3 of the California Code of Regulations  and Section 9884.8 of the  California  Business and Professions Code.</a:t>
          </a:r>
          <a:endParaRPr lang="en-US" sz="900" i="1"/>
        </a:p>
      </xdr:txBody>
    </xdr:sp>
    <xdr:clientData/>
  </xdr:twoCellAnchor>
  <xdr:twoCellAnchor>
    <xdr:from>
      <xdr:col>0</xdr:col>
      <xdr:colOff>1066800</xdr:colOff>
      <xdr:row>42</xdr:row>
      <xdr:rowOff>95249</xdr:rowOff>
    </xdr:from>
    <xdr:to>
      <xdr:col>1</xdr:col>
      <xdr:colOff>409575</xdr:colOff>
      <xdr:row>44</xdr:row>
      <xdr:rowOff>28574</xdr:rowOff>
    </xdr:to>
    <xdr:sp macro="" textlink="">
      <xdr:nvSpPr>
        <xdr:cNvPr id="3" name="TextBox 2"/>
        <xdr:cNvSpPr txBox="1"/>
      </xdr:nvSpPr>
      <xdr:spPr>
        <a:xfrm>
          <a:off x="1066800" y="8124824"/>
          <a:ext cx="4953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Date</a:t>
          </a:r>
        </a:p>
      </xdr:txBody>
    </xdr:sp>
    <xdr:clientData/>
  </xdr:twoCellAnchor>
  <xdr:twoCellAnchor>
    <xdr:from>
      <xdr:col>0</xdr:col>
      <xdr:colOff>1</xdr:colOff>
      <xdr:row>42</xdr:row>
      <xdr:rowOff>66675</xdr:rowOff>
    </xdr:from>
    <xdr:to>
      <xdr:col>0</xdr:col>
      <xdr:colOff>466725</xdr:colOff>
      <xdr:row>44</xdr:row>
      <xdr:rowOff>57150</xdr:rowOff>
    </xdr:to>
    <xdr:sp macro="" textlink="">
      <xdr:nvSpPr>
        <xdr:cNvPr id="4" name="TextBox 3"/>
        <xdr:cNvSpPr txBox="1"/>
      </xdr:nvSpPr>
      <xdr:spPr>
        <a:xfrm>
          <a:off x="1" y="8620125"/>
          <a:ext cx="466724"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Title</a:t>
          </a:r>
        </a:p>
      </xdr:txBody>
    </xdr:sp>
    <xdr:clientData/>
  </xdr:twoCellAnchor>
  <xdr:twoCellAnchor>
    <xdr:from>
      <xdr:col>0</xdr:col>
      <xdr:colOff>0</xdr:colOff>
      <xdr:row>38</xdr:row>
      <xdr:rowOff>257175</xdr:rowOff>
    </xdr:from>
    <xdr:to>
      <xdr:col>0</xdr:col>
      <xdr:colOff>733425</xdr:colOff>
      <xdr:row>40</xdr:row>
      <xdr:rowOff>66675</xdr:rowOff>
    </xdr:to>
    <xdr:sp macro="" textlink="">
      <xdr:nvSpPr>
        <xdr:cNvPr id="5" name="TextBox 4"/>
        <xdr:cNvSpPr txBox="1"/>
      </xdr:nvSpPr>
      <xdr:spPr>
        <a:xfrm>
          <a:off x="0" y="8153400"/>
          <a:ext cx="7334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Print Name</a:t>
          </a:r>
        </a:p>
      </xdr:txBody>
    </xdr:sp>
    <xdr:clientData/>
  </xdr:twoCellAnchor>
  <xdr:twoCellAnchor>
    <xdr:from>
      <xdr:col>0</xdr:col>
      <xdr:colOff>0</xdr:colOff>
      <xdr:row>40</xdr:row>
      <xdr:rowOff>76199</xdr:rowOff>
    </xdr:from>
    <xdr:to>
      <xdr:col>0</xdr:col>
      <xdr:colOff>647700</xdr:colOff>
      <xdr:row>42</xdr:row>
      <xdr:rowOff>57150</xdr:rowOff>
    </xdr:to>
    <xdr:sp macro="" textlink="">
      <xdr:nvSpPr>
        <xdr:cNvPr id="6" name="TextBox 5"/>
        <xdr:cNvSpPr txBox="1"/>
      </xdr:nvSpPr>
      <xdr:spPr>
        <a:xfrm>
          <a:off x="0" y="8401049"/>
          <a:ext cx="647700"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Signature</a:t>
          </a:r>
        </a:p>
      </xdr:txBody>
    </xdr:sp>
    <xdr:clientData/>
  </xdr:twoCellAnchor>
  <xdr:twoCellAnchor>
    <xdr:from>
      <xdr:col>5</xdr:col>
      <xdr:colOff>0</xdr:colOff>
      <xdr:row>17</xdr:row>
      <xdr:rowOff>9525</xdr:rowOff>
    </xdr:from>
    <xdr:to>
      <xdr:col>6</xdr:col>
      <xdr:colOff>0</xdr:colOff>
      <xdr:row>17</xdr:row>
      <xdr:rowOff>152400</xdr:rowOff>
    </xdr:to>
    <xdr:cxnSp macro="">
      <xdr:nvCxnSpPr>
        <xdr:cNvPr id="7" name="Straight Connector 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8" name="Straight Connector 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17</xdr:row>
      <xdr:rowOff>9525</xdr:rowOff>
    </xdr:from>
    <xdr:to>
      <xdr:col>6</xdr:col>
      <xdr:colOff>0</xdr:colOff>
      <xdr:row>17</xdr:row>
      <xdr:rowOff>152400</xdr:rowOff>
    </xdr:to>
    <xdr:cxnSp macro="">
      <xdr:nvCxnSpPr>
        <xdr:cNvPr id="9" name="Straight Connector 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10" name="Straight Connector 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11" name="Straight Connector 10"/>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12" name="Straight Connector 11"/>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13" name="Straight Connector 12"/>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14" name="Straight Connector 13"/>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15" name="Straight Connector 14"/>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16" name="Straight Connector 15"/>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17" name="Straight Connector 1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18" name="Straight Connector 1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19" name="Straight Connector 1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20" name="Straight Connector 1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21" name="Straight Connector 20"/>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22" name="Straight Connector 21"/>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23" name="Straight Connector 22"/>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24" name="Straight Connector 23"/>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25" name="Straight Connector 24"/>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26" name="Straight Connector 25"/>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27" name="Straight Connector 2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28" name="Straight Connector 2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29" name="Straight Connector 2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30" name="Straight Connector 2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35</xdr:row>
      <xdr:rowOff>38100</xdr:rowOff>
    </xdr:from>
    <xdr:to>
      <xdr:col>4</xdr:col>
      <xdr:colOff>533400</xdr:colOff>
      <xdr:row>37</xdr:row>
      <xdr:rowOff>76200</xdr:rowOff>
    </xdr:to>
    <xdr:sp macro="" textlink="">
      <xdr:nvSpPr>
        <xdr:cNvPr id="2" name="TextBox 1"/>
        <xdr:cNvSpPr txBox="1"/>
      </xdr:nvSpPr>
      <xdr:spPr>
        <a:xfrm>
          <a:off x="28575" y="7296150"/>
          <a:ext cx="37909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900" i="1"/>
            <a:t>All diagnosis and repair service work  must be provided in compliance with Sections 3340.41(d)</a:t>
          </a:r>
          <a:r>
            <a:rPr lang="en-US" sz="900" i="1" baseline="0"/>
            <a:t> and 3340.41.3 of the California Code of Regulations  and Section 9884.8 of the  California  Business and Professions Code.</a:t>
          </a:r>
          <a:endParaRPr lang="en-US" sz="900" i="1"/>
        </a:p>
      </xdr:txBody>
    </xdr:sp>
    <xdr:clientData/>
  </xdr:twoCellAnchor>
  <xdr:twoCellAnchor>
    <xdr:from>
      <xdr:col>0</xdr:col>
      <xdr:colOff>1066800</xdr:colOff>
      <xdr:row>42</xdr:row>
      <xdr:rowOff>95249</xdr:rowOff>
    </xdr:from>
    <xdr:to>
      <xdr:col>1</xdr:col>
      <xdr:colOff>409575</xdr:colOff>
      <xdr:row>44</xdr:row>
      <xdr:rowOff>28574</xdr:rowOff>
    </xdr:to>
    <xdr:sp macro="" textlink="">
      <xdr:nvSpPr>
        <xdr:cNvPr id="3" name="TextBox 2"/>
        <xdr:cNvSpPr txBox="1"/>
      </xdr:nvSpPr>
      <xdr:spPr>
        <a:xfrm>
          <a:off x="1066800" y="8124824"/>
          <a:ext cx="4953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Date</a:t>
          </a:r>
        </a:p>
      </xdr:txBody>
    </xdr:sp>
    <xdr:clientData/>
  </xdr:twoCellAnchor>
  <xdr:twoCellAnchor>
    <xdr:from>
      <xdr:col>0</xdr:col>
      <xdr:colOff>1</xdr:colOff>
      <xdr:row>42</xdr:row>
      <xdr:rowOff>66675</xdr:rowOff>
    </xdr:from>
    <xdr:to>
      <xdr:col>0</xdr:col>
      <xdr:colOff>466725</xdr:colOff>
      <xdr:row>44</xdr:row>
      <xdr:rowOff>57150</xdr:rowOff>
    </xdr:to>
    <xdr:sp macro="" textlink="">
      <xdr:nvSpPr>
        <xdr:cNvPr id="4" name="TextBox 3"/>
        <xdr:cNvSpPr txBox="1"/>
      </xdr:nvSpPr>
      <xdr:spPr>
        <a:xfrm>
          <a:off x="1" y="8620125"/>
          <a:ext cx="466724"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Title</a:t>
          </a:r>
        </a:p>
      </xdr:txBody>
    </xdr:sp>
    <xdr:clientData/>
  </xdr:twoCellAnchor>
  <xdr:twoCellAnchor>
    <xdr:from>
      <xdr:col>0</xdr:col>
      <xdr:colOff>0</xdr:colOff>
      <xdr:row>38</xdr:row>
      <xdr:rowOff>257175</xdr:rowOff>
    </xdr:from>
    <xdr:to>
      <xdr:col>0</xdr:col>
      <xdr:colOff>733425</xdr:colOff>
      <xdr:row>40</xdr:row>
      <xdr:rowOff>66675</xdr:rowOff>
    </xdr:to>
    <xdr:sp macro="" textlink="">
      <xdr:nvSpPr>
        <xdr:cNvPr id="5" name="TextBox 4"/>
        <xdr:cNvSpPr txBox="1"/>
      </xdr:nvSpPr>
      <xdr:spPr>
        <a:xfrm>
          <a:off x="0" y="8153400"/>
          <a:ext cx="7334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Print Name</a:t>
          </a:r>
        </a:p>
      </xdr:txBody>
    </xdr:sp>
    <xdr:clientData/>
  </xdr:twoCellAnchor>
  <xdr:twoCellAnchor>
    <xdr:from>
      <xdr:col>0</xdr:col>
      <xdr:colOff>0</xdr:colOff>
      <xdr:row>40</xdr:row>
      <xdr:rowOff>76199</xdr:rowOff>
    </xdr:from>
    <xdr:to>
      <xdr:col>0</xdr:col>
      <xdr:colOff>647700</xdr:colOff>
      <xdr:row>42</xdr:row>
      <xdr:rowOff>57150</xdr:rowOff>
    </xdr:to>
    <xdr:sp macro="" textlink="">
      <xdr:nvSpPr>
        <xdr:cNvPr id="6" name="TextBox 5"/>
        <xdr:cNvSpPr txBox="1"/>
      </xdr:nvSpPr>
      <xdr:spPr>
        <a:xfrm>
          <a:off x="0" y="8401049"/>
          <a:ext cx="647700"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Signature</a:t>
          </a:r>
        </a:p>
      </xdr:txBody>
    </xdr:sp>
    <xdr:clientData/>
  </xdr:twoCellAnchor>
  <xdr:twoCellAnchor>
    <xdr:from>
      <xdr:col>5</xdr:col>
      <xdr:colOff>0</xdr:colOff>
      <xdr:row>17</xdr:row>
      <xdr:rowOff>9525</xdr:rowOff>
    </xdr:from>
    <xdr:to>
      <xdr:col>6</xdr:col>
      <xdr:colOff>0</xdr:colOff>
      <xdr:row>17</xdr:row>
      <xdr:rowOff>152400</xdr:rowOff>
    </xdr:to>
    <xdr:cxnSp macro="">
      <xdr:nvCxnSpPr>
        <xdr:cNvPr id="7" name="Straight Connector 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8" name="Straight Connector 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17</xdr:row>
      <xdr:rowOff>9525</xdr:rowOff>
    </xdr:from>
    <xdr:to>
      <xdr:col>6</xdr:col>
      <xdr:colOff>0</xdr:colOff>
      <xdr:row>17</xdr:row>
      <xdr:rowOff>152400</xdr:rowOff>
    </xdr:to>
    <xdr:cxnSp macro="">
      <xdr:nvCxnSpPr>
        <xdr:cNvPr id="9" name="Straight Connector 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10" name="Straight Connector 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11" name="Straight Connector 10"/>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12" name="Straight Connector 11"/>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13" name="Straight Connector 12"/>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14" name="Straight Connector 13"/>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15" name="Straight Connector 14"/>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16" name="Straight Connector 15"/>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17" name="Straight Connector 1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18" name="Straight Connector 1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19" name="Straight Connector 1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20" name="Straight Connector 1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21" name="Straight Connector 20"/>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22" name="Straight Connector 21"/>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23" name="Straight Connector 22"/>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24" name="Straight Connector 23"/>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25" name="Straight Connector 24"/>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26" name="Straight Connector 25"/>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27" name="Straight Connector 2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28" name="Straight Connector 2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29" name="Straight Connector 2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30" name="Straight Connector 2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35</xdr:row>
      <xdr:rowOff>38100</xdr:rowOff>
    </xdr:from>
    <xdr:to>
      <xdr:col>4</xdr:col>
      <xdr:colOff>533400</xdr:colOff>
      <xdr:row>37</xdr:row>
      <xdr:rowOff>76200</xdr:rowOff>
    </xdr:to>
    <xdr:sp macro="" textlink="">
      <xdr:nvSpPr>
        <xdr:cNvPr id="2" name="TextBox 1"/>
        <xdr:cNvSpPr txBox="1"/>
      </xdr:nvSpPr>
      <xdr:spPr>
        <a:xfrm>
          <a:off x="28575" y="7296150"/>
          <a:ext cx="37909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900" i="1"/>
            <a:t>All diagnosis and repair service work  must be provided in compliance with Sections 3340.41(d)</a:t>
          </a:r>
          <a:r>
            <a:rPr lang="en-US" sz="900" i="1" baseline="0"/>
            <a:t> and 3340.41.3 of the California Code of Regulations  and Section 9884.8 of the  California  Business and Professions Code.</a:t>
          </a:r>
          <a:endParaRPr lang="en-US" sz="900" i="1"/>
        </a:p>
      </xdr:txBody>
    </xdr:sp>
    <xdr:clientData/>
  </xdr:twoCellAnchor>
  <xdr:twoCellAnchor>
    <xdr:from>
      <xdr:col>0</xdr:col>
      <xdr:colOff>1066800</xdr:colOff>
      <xdr:row>42</xdr:row>
      <xdr:rowOff>95249</xdr:rowOff>
    </xdr:from>
    <xdr:to>
      <xdr:col>1</xdr:col>
      <xdr:colOff>409575</xdr:colOff>
      <xdr:row>44</xdr:row>
      <xdr:rowOff>28574</xdr:rowOff>
    </xdr:to>
    <xdr:sp macro="" textlink="">
      <xdr:nvSpPr>
        <xdr:cNvPr id="3" name="TextBox 2"/>
        <xdr:cNvSpPr txBox="1"/>
      </xdr:nvSpPr>
      <xdr:spPr>
        <a:xfrm>
          <a:off x="1066800" y="8124824"/>
          <a:ext cx="4953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Date</a:t>
          </a:r>
        </a:p>
      </xdr:txBody>
    </xdr:sp>
    <xdr:clientData/>
  </xdr:twoCellAnchor>
  <xdr:twoCellAnchor>
    <xdr:from>
      <xdr:col>0</xdr:col>
      <xdr:colOff>1</xdr:colOff>
      <xdr:row>42</xdr:row>
      <xdr:rowOff>66675</xdr:rowOff>
    </xdr:from>
    <xdr:to>
      <xdr:col>0</xdr:col>
      <xdr:colOff>466725</xdr:colOff>
      <xdr:row>44</xdr:row>
      <xdr:rowOff>57150</xdr:rowOff>
    </xdr:to>
    <xdr:sp macro="" textlink="">
      <xdr:nvSpPr>
        <xdr:cNvPr id="4" name="TextBox 3"/>
        <xdr:cNvSpPr txBox="1"/>
      </xdr:nvSpPr>
      <xdr:spPr>
        <a:xfrm>
          <a:off x="1" y="8620125"/>
          <a:ext cx="466724"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Title</a:t>
          </a:r>
        </a:p>
      </xdr:txBody>
    </xdr:sp>
    <xdr:clientData/>
  </xdr:twoCellAnchor>
  <xdr:twoCellAnchor>
    <xdr:from>
      <xdr:col>0</xdr:col>
      <xdr:colOff>0</xdr:colOff>
      <xdr:row>38</xdr:row>
      <xdr:rowOff>257175</xdr:rowOff>
    </xdr:from>
    <xdr:to>
      <xdr:col>0</xdr:col>
      <xdr:colOff>733425</xdr:colOff>
      <xdr:row>40</xdr:row>
      <xdr:rowOff>66675</xdr:rowOff>
    </xdr:to>
    <xdr:sp macro="" textlink="">
      <xdr:nvSpPr>
        <xdr:cNvPr id="5" name="TextBox 4"/>
        <xdr:cNvSpPr txBox="1"/>
      </xdr:nvSpPr>
      <xdr:spPr>
        <a:xfrm>
          <a:off x="0" y="8153400"/>
          <a:ext cx="7334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Print Name</a:t>
          </a:r>
        </a:p>
      </xdr:txBody>
    </xdr:sp>
    <xdr:clientData/>
  </xdr:twoCellAnchor>
  <xdr:twoCellAnchor>
    <xdr:from>
      <xdr:col>0</xdr:col>
      <xdr:colOff>0</xdr:colOff>
      <xdr:row>40</xdr:row>
      <xdr:rowOff>76199</xdr:rowOff>
    </xdr:from>
    <xdr:to>
      <xdr:col>0</xdr:col>
      <xdr:colOff>647700</xdr:colOff>
      <xdr:row>42</xdr:row>
      <xdr:rowOff>57150</xdr:rowOff>
    </xdr:to>
    <xdr:sp macro="" textlink="">
      <xdr:nvSpPr>
        <xdr:cNvPr id="6" name="TextBox 5"/>
        <xdr:cNvSpPr txBox="1"/>
      </xdr:nvSpPr>
      <xdr:spPr>
        <a:xfrm>
          <a:off x="0" y="8401049"/>
          <a:ext cx="647700"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Signature</a:t>
          </a:r>
        </a:p>
      </xdr:txBody>
    </xdr:sp>
    <xdr:clientData/>
  </xdr:twoCellAnchor>
  <xdr:twoCellAnchor>
    <xdr:from>
      <xdr:col>5</xdr:col>
      <xdr:colOff>0</xdr:colOff>
      <xdr:row>17</xdr:row>
      <xdr:rowOff>9525</xdr:rowOff>
    </xdr:from>
    <xdr:to>
      <xdr:col>6</xdr:col>
      <xdr:colOff>0</xdr:colOff>
      <xdr:row>17</xdr:row>
      <xdr:rowOff>152400</xdr:rowOff>
    </xdr:to>
    <xdr:cxnSp macro="">
      <xdr:nvCxnSpPr>
        <xdr:cNvPr id="7" name="Straight Connector 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8" name="Straight Connector 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17</xdr:row>
      <xdr:rowOff>9525</xdr:rowOff>
    </xdr:from>
    <xdr:to>
      <xdr:col>6</xdr:col>
      <xdr:colOff>0</xdr:colOff>
      <xdr:row>17</xdr:row>
      <xdr:rowOff>152400</xdr:rowOff>
    </xdr:to>
    <xdr:cxnSp macro="">
      <xdr:nvCxnSpPr>
        <xdr:cNvPr id="9" name="Straight Connector 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10" name="Straight Connector 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11" name="Straight Connector 10"/>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12" name="Straight Connector 11"/>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13" name="Straight Connector 12"/>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14" name="Straight Connector 13"/>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15" name="Straight Connector 14"/>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16" name="Straight Connector 15"/>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17" name="Straight Connector 1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18" name="Straight Connector 1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19" name="Straight Connector 1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20" name="Straight Connector 1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21" name="Straight Connector 20"/>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22" name="Straight Connector 21"/>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23" name="Straight Connector 22"/>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24" name="Straight Connector 23"/>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25" name="Straight Connector 24"/>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26" name="Straight Connector 25"/>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27" name="Straight Connector 2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28" name="Straight Connector 2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29" name="Straight Connector 2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30" name="Straight Connector 2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35</xdr:row>
      <xdr:rowOff>38100</xdr:rowOff>
    </xdr:from>
    <xdr:to>
      <xdr:col>4</xdr:col>
      <xdr:colOff>533400</xdr:colOff>
      <xdr:row>37</xdr:row>
      <xdr:rowOff>76200</xdr:rowOff>
    </xdr:to>
    <xdr:sp macro="" textlink="">
      <xdr:nvSpPr>
        <xdr:cNvPr id="2" name="TextBox 1"/>
        <xdr:cNvSpPr txBox="1"/>
      </xdr:nvSpPr>
      <xdr:spPr>
        <a:xfrm>
          <a:off x="28575" y="7296150"/>
          <a:ext cx="37909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900" i="1"/>
            <a:t>All diagnosis and repair service work  must be provided in compliance with Sections 3340.41(d)</a:t>
          </a:r>
          <a:r>
            <a:rPr lang="en-US" sz="900" i="1" baseline="0"/>
            <a:t> and 3340.41.3 of the California Code of Regulations  and Section 9884.8 of the  California  Business and Professions Code.</a:t>
          </a:r>
          <a:endParaRPr lang="en-US" sz="900" i="1"/>
        </a:p>
      </xdr:txBody>
    </xdr:sp>
    <xdr:clientData/>
  </xdr:twoCellAnchor>
  <xdr:twoCellAnchor>
    <xdr:from>
      <xdr:col>0</xdr:col>
      <xdr:colOff>1066800</xdr:colOff>
      <xdr:row>42</xdr:row>
      <xdr:rowOff>95249</xdr:rowOff>
    </xdr:from>
    <xdr:to>
      <xdr:col>1</xdr:col>
      <xdr:colOff>409575</xdr:colOff>
      <xdr:row>44</xdr:row>
      <xdr:rowOff>28574</xdr:rowOff>
    </xdr:to>
    <xdr:sp macro="" textlink="">
      <xdr:nvSpPr>
        <xdr:cNvPr id="3" name="TextBox 2"/>
        <xdr:cNvSpPr txBox="1"/>
      </xdr:nvSpPr>
      <xdr:spPr>
        <a:xfrm>
          <a:off x="1066800" y="8124824"/>
          <a:ext cx="4953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Date</a:t>
          </a:r>
        </a:p>
      </xdr:txBody>
    </xdr:sp>
    <xdr:clientData/>
  </xdr:twoCellAnchor>
  <xdr:twoCellAnchor>
    <xdr:from>
      <xdr:col>0</xdr:col>
      <xdr:colOff>1</xdr:colOff>
      <xdr:row>42</xdr:row>
      <xdr:rowOff>66675</xdr:rowOff>
    </xdr:from>
    <xdr:to>
      <xdr:col>0</xdr:col>
      <xdr:colOff>466725</xdr:colOff>
      <xdr:row>44</xdr:row>
      <xdr:rowOff>57150</xdr:rowOff>
    </xdr:to>
    <xdr:sp macro="" textlink="">
      <xdr:nvSpPr>
        <xdr:cNvPr id="4" name="TextBox 3"/>
        <xdr:cNvSpPr txBox="1"/>
      </xdr:nvSpPr>
      <xdr:spPr>
        <a:xfrm>
          <a:off x="1" y="8620125"/>
          <a:ext cx="466724"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Title</a:t>
          </a:r>
        </a:p>
      </xdr:txBody>
    </xdr:sp>
    <xdr:clientData/>
  </xdr:twoCellAnchor>
  <xdr:twoCellAnchor>
    <xdr:from>
      <xdr:col>0</xdr:col>
      <xdr:colOff>0</xdr:colOff>
      <xdr:row>38</xdr:row>
      <xdr:rowOff>257175</xdr:rowOff>
    </xdr:from>
    <xdr:to>
      <xdr:col>0</xdr:col>
      <xdr:colOff>733425</xdr:colOff>
      <xdr:row>40</xdr:row>
      <xdr:rowOff>66675</xdr:rowOff>
    </xdr:to>
    <xdr:sp macro="" textlink="">
      <xdr:nvSpPr>
        <xdr:cNvPr id="5" name="TextBox 4"/>
        <xdr:cNvSpPr txBox="1"/>
      </xdr:nvSpPr>
      <xdr:spPr>
        <a:xfrm>
          <a:off x="0" y="8153400"/>
          <a:ext cx="7334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Print Name</a:t>
          </a:r>
        </a:p>
      </xdr:txBody>
    </xdr:sp>
    <xdr:clientData/>
  </xdr:twoCellAnchor>
  <xdr:twoCellAnchor>
    <xdr:from>
      <xdr:col>0</xdr:col>
      <xdr:colOff>0</xdr:colOff>
      <xdr:row>40</xdr:row>
      <xdr:rowOff>76199</xdr:rowOff>
    </xdr:from>
    <xdr:to>
      <xdr:col>0</xdr:col>
      <xdr:colOff>647700</xdr:colOff>
      <xdr:row>42</xdr:row>
      <xdr:rowOff>57150</xdr:rowOff>
    </xdr:to>
    <xdr:sp macro="" textlink="">
      <xdr:nvSpPr>
        <xdr:cNvPr id="6" name="TextBox 5"/>
        <xdr:cNvSpPr txBox="1"/>
      </xdr:nvSpPr>
      <xdr:spPr>
        <a:xfrm>
          <a:off x="0" y="8401049"/>
          <a:ext cx="647700"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Signature</a:t>
          </a:r>
        </a:p>
      </xdr:txBody>
    </xdr:sp>
    <xdr:clientData/>
  </xdr:twoCellAnchor>
  <xdr:twoCellAnchor>
    <xdr:from>
      <xdr:col>5</xdr:col>
      <xdr:colOff>0</xdr:colOff>
      <xdr:row>17</xdr:row>
      <xdr:rowOff>9525</xdr:rowOff>
    </xdr:from>
    <xdr:to>
      <xdr:col>6</xdr:col>
      <xdr:colOff>0</xdr:colOff>
      <xdr:row>17</xdr:row>
      <xdr:rowOff>152400</xdr:rowOff>
    </xdr:to>
    <xdr:cxnSp macro="">
      <xdr:nvCxnSpPr>
        <xdr:cNvPr id="7" name="Straight Connector 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8" name="Straight Connector 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17</xdr:row>
      <xdr:rowOff>9525</xdr:rowOff>
    </xdr:from>
    <xdr:to>
      <xdr:col>6</xdr:col>
      <xdr:colOff>0</xdr:colOff>
      <xdr:row>17</xdr:row>
      <xdr:rowOff>152400</xdr:rowOff>
    </xdr:to>
    <xdr:cxnSp macro="">
      <xdr:nvCxnSpPr>
        <xdr:cNvPr id="9" name="Straight Connector 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10" name="Straight Connector 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11" name="Straight Connector 10"/>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12" name="Straight Connector 11"/>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13" name="Straight Connector 12"/>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14" name="Straight Connector 13"/>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15" name="Straight Connector 14"/>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16" name="Straight Connector 15"/>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17" name="Straight Connector 1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18" name="Straight Connector 1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19" name="Straight Connector 1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20" name="Straight Connector 1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21" name="Straight Connector 20"/>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22" name="Straight Connector 21"/>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23" name="Straight Connector 22"/>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24" name="Straight Connector 23"/>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25" name="Straight Connector 24"/>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26" name="Straight Connector 25"/>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27" name="Straight Connector 2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28" name="Straight Connector 2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29" name="Straight Connector 2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30" name="Straight Connector 2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35</xdr:row>
      <xdr:rowOff>38100</xdr:rowOff>
    </xdr:from>
    <xdr:to>
      <xdr:col>4</xdr:col>
      <xdr:colOff>533400</xdr:colOff>
      <xdr:row>37</xdr:row>
      <xdr:rowOff>76200</xdr:rowOff>
    </xdr:to>
    <xdr:sp macro="" textlink="">
      <xdr:nvSpPr>
        <xdr:cNvPr id="2" name="TextBox 1"/>
        <xdr:cNvSpPr txBox="1"/>
      </xdr:nvSpPr>
      <xdr:spPr>
        <a:xfrm>
          <a:off x="28575" y="7296150"/>
          <a:ext cx="379095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900" i="1"/>
            <a:t>All diagnosis and repair service work  must be provided in compliance with Sections 3340.41(d)</a:t>
          </a:r>
          <a:r>
            <a:rPr lang="en-US" sz="900" i="1" baseline="0"/>
            <a:t> and 3340.41.3 of the California Code of Regulations  and Section 9884.8 of the  California  Business and Professions Code.</a:t>
          </a:r>
          <a:endParaRPr lang="en-US" sz="900" i="1"/>
        </a:p>
      </xdr:txBody>
    </xdr:sp>
    <xdr:clientData/>
  </xdr:twoCellAnchor>
  <xdr:twoCellAnchor>
    <xdr:from>
      <xdr:col>0</xdr:col>
      <xdr:colOff>1066800</xdr:colOff>
      <xdr:row>42</xdr:row>
      <xdr:rowOff>95249</xdr:rowOff>
    </xdr:from>
    <xdr:to>
      <xdr:col>1</xdr:col>
      <xdr:colOff>409575</xdr:colOff>
      <xdr:row>44</xdr:row>
      <xdr:rowOff>28574</xdr:rowOff>
    </xdr:to>
    <xdr:sp macro="" textlink="">
      <xdr:nvSpPr>
        <xdr:cNvPr id="3" name="TextBox 2"/>
        <xdr:cNvSpPr txBox="1"/>
      </xdr:nvSpPr>
      <xdr:spPr>
        <a:xfrm>
          <a:off x="1066800" y="8124824"/>
          <a:ext cx="4953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Date</a:t>
          </a:r>
        </a:p>
      </xdr:txBody>
    </xdr:sp>
    <xdr:clientData/>
  </xdr:twoCellAnchor>
  <xdr:twoCellAnchor>
    <xdr:from>
      <xdr:col>0</xdr:col>
      <xdr:colOff>1</xdr:colOff>
      <xdr:row>42</xdr:row>
      <xdr:rowOff>66675</xdr:rowOff>
    </xdr:from>
    <xdr:to>
      <xdr:col>0</xdr:col>
      <xdr:colOff>466725</xdr:colOff>
      <xdr:row>44</xdr:row>
      <xdr:rowOff>57150</xdr:rowOff>
    </xdr:to>
    <xdr:sp macro="" textlink="">
      <xdr:nvSpPr>
        <xdr:cNvPr id="4" name="TextBox 3"/>
        <xdr:cNvSpPr txBox="1"/>
      </xdr:nvSpPr>
      <xdr:spPr>
        <a:xfrm>
          <a:off x="1" y="8620125"/>
          <a:ext cx="466724"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Title</a:t>
          </a:r>
        </a:p>
      </xdr:txBody>
    </xdr:sp>
    <xdr:clientData/>
  </xdr:twoCellAnchor>
  <xdr:twoCellAnchor>
    <xdr:from>
      <xdr:col>0</xdr:col>
      <xdr:colOff>0</xdr:colOff>
      <xdr:row>38</xdr:row>
      <xdr:rowOff>257175</xdr:rowOff>
    </xdr:from>
    <xdr:to>
      <xdr:col>0</xdr:col>
      <xdr:colOff>733425</xdr:colOff>
      <xdr:row>40</xdr:row>
      <xdr:rowOff>66675</xdr:rowOff>
    </xdr:to>
    <xdr:sp macro="" textlink="">
      <xdr:nvSpPr>
        <xdr:cNvPr id="5" name="TextBox 4"/>
        <xdr:cNvSpPr txBox="1"/>
      </xdr:nvSpPr>
      <xdr:spPr>
        <a:xfrm>
          <a:off x="0" y="8153400"/>
          <a:ext cx="7334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a:t>Print Name</a:t>
          </a:r>
        </a:p>
      </xdr:txBody>
    </xdr:sp>
    <xdr:clientData/>
  </xdr:twoCellAnchor>
  <xdr:twoCellAnchor>
    <xdr:from>
      <xdr:col>0</xdr:col>
      <xdr:colOff>0</xdr:colOff>
      <xdr:row>40</xdr:row>
      <xdr:rowOff>76199</xdr:rowOff>
    </xdr:from>
    <xdr:to>
      <xdr:col>0</xdr:col>
      <xdr:colOff>647700</xdr:colOff>
      <xdr:row>42</xdr:row>
      <xdr:rowOff>57150</xdr:rowOff>
    </xdr:to>
    <xdr:sp macro="" textlink="">
      <xdr:nvSpPr>
        <xdr:cNvPr id="6" name="TextBox 5"/>
        <xdr:cNvSpPr txBox="1"/>
      </xdr:nvSpPr>
      <xdr:spPr>
        <a:xfrm>
          <a:off x="0" y="8401049"/>
          <a:ext cx="647700"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a:r>
            <a:rPr lang="en-US" sz="800"/>
            <a:t>Signature</a:t>
          </a:r>
        </a:p>
      </xdr:txBody>
    </xdr:sp>
    <xdr:clientData/>
  </xdr:twoCellAnchor>
  <xdr:twoCellAnchor>
    <xdr:from>
      <xdr:col>5</xdr:col>
      <xdr:colOff>0</xdr:colOff>
      <xdr:row>17</xdr:row>
      <xdr:rowOff>9525</xdr:rowOff>
    </xdr:from>
    <xdr:to>
      <xdr:col>6</xdr:col>
      <xdr:colOff>0</xdr:colOff>
      <xdr:row>17</xdr:row>
      <xdr:rowOff>152400</xdr:rowOff>
    </xdr:to>
    <xdr:cxnSp macro="">
      <xdr:nvCxnSpPr>
        <xdr:cNvPr id="7" name="Straight Connector 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8" name="Straight Connector 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17</xdr:row>
      <xdr:rowOff>9525</xdr:rowOff>
    </xdr:from>
    <xdr:to>
      <xdr:col>6</xdr:col>
      <xdr:colOff>0</xdr:colOff>
      <xdr:row>17</xdr:row>
      <xdr:rowOff>152400</xdr:rowOff>
    </xdr:to>
    <xdr:cxnSp macro="">
      <xdr:nvCxnSpPr>
        <xdr:cNvPr id="9" name="Straight Connector 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16</xdr:row>
      <xdr:rowOff>180975</xdr:rowOff>
    </xdr:from>
    <xdr:to>
      <xdr:col>6</xdr:col>
      <xdr:colOff>9525</xdr:colOff>
      <xdr:row>18</xdr:row>
      <xdr:rowOff>0</xdr:rowOff>
    </xdr:to>
    <xdr:cxnSp macro="">
      <xdr:nvCxnSpPr>
        <xdr:cNvPr id="10" name="Straight Connector 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11" name="Straight Connector 10"/>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12" name="Straight Connector 11"/>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xdr:row>
      <xdr:rowOff>9525</xdr:rowOff>
    </xdr:from>
    <xdr:to>
      <xdr:col>7</xdr:col>
      <xdr:colOff>0</xdr:colOff>
      <xdr:row>17</xdr:row>
      <xdr:rowOff>152400</xdr:rowOff>
    </xdr:to>
    <xdr:cxnSp macro="">
      <xdr:nvCxnSpPr>
        <xdr:cNvPr id="13" name="Straight Connector 12"/>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16</xdr:row>
      <xdr:rowOff>180975</xdr:rowOff>
    </xdr:from>
    <xdr:to>
      <xdr:col>7</xdr:col>
      <xdr:colOff>9525</xdr:colOff>
      <xdr:row>18</xdr:row>
      <xdr:rowOff>0</xdr:rowOff>
    </xdr:to>
    <xdr:cxnSp macro="">
      <xdr:nvCxnSpPr>
        <xdr:cNvPr id="14" name="Straight Connector 13"/>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15" name="Straight Connector 14"/>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16" name="Straight Connector 15"/>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9525</xdr:rowOff>
    </xdr:from>
    <xdr:to>
      <xdr:col>6</xdr:col>
      <xdr:colOff>0</xdr:colOff>
      <xdr:row>26</xdr:row>
      <xdr:rowOff>152400</xdr:rowOff>
    </xdr:to>
    <xdr:cxnSp macro="">
      <xdr:nvCxnSpPr>
        <xdr:cNvPr id="17" name="Straight Connector 1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26</xdr:row>
      <xdr:rowOff>0</xdr:rowOff>
    </xdr:from>
    <xdr:to>
      <xdr:col>6</xdr:col>
      <xdr:colOff>9525</xdr:colOff>
      <xdr:row>27</xdr:row>
      <xdr:rowOff>0</xdr:rowOff>
    </xdr:to>
    <xdr:cxnSp macro="">
      <xdr:nvCxnSpPr>
        <xdr:cNvPr id="18" name="Straight Connector 1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19" name="Straight Connector 1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20" name="Straight Connector 1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26</xdr:row>
      <xdr:rowOff>9525</xdr:rowOff>
    </xdr:from>
    <xdr:to>
      <xdr:col>7</xdr:col>
      <xdr:colOff>0</xdr:colOff>
      <xdr:row>26</xdr:row>
      <xdr:rowOff>152400</xdr:rowOff>
    </xdr:to>
    <xdr:cxnSp macro="">
      <xdr:nvCxnSpPr>
        <xdr:cNvPr id="21" name="Straight Connector 20"/>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26</xdr:row>
      <xdr:rowOff>0</xdr:rowOff>
    </xdr:from>
    <xdr:to>
      <xdr:col>7</xdr:col>
      <xdr:colOff>9525</xdr:colOff>
      <xdr:row>27</xdr:row>
      <xdr:rowOff>0</xdr:rowOff>
    </xdr:to>
    <xdr:cxnSp macro="">
      <xdr:nvCxnSpPr>
        <xdr:cNvPr id="22" name="Straight Connector 21"/>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23" name="Straight Connector 22"/>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24" name="Straight Connector 23"/>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34</xdr:row>
      <xdr:rowOff>9525</xdr:rowOff>
    </xdr:from>
    <xdr:to>
      <xdr:col>6</xdr:col>
      <xdr:colOff>0</xdr:colOff>
      <xdr:row>34</xdr:row>
      <xdr:rowOff>152400</xdr:rowOff>
    </xdr:to>
    <xdr:cxnSp macro="">
      <xdr:nvCxnSpPr>
        <xdr:cNvPr id="25" name="Straight Connector 24"/>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33</xdr:row>
      <xdr:rowOff>180975</xdr:rowOff>
    </xdr:from>
    <xdr:to>
      <xdr:col>6</xdr:col>
      <xdr:colOff>9525</xdr:colOff>
      <xdr:row>35</xdr:row>
      <xdr:rowOff>0</xdr:rowOff>
    </xdr:to>
    <xdr:cxnSp macro="">
      <xdr:nvCxnSpPr>
        <xdr:cNvPr id="26" name="Straight Connector 25"/>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27" name="Straight Connector 26"/>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28" name="Straight Connector 27"/>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xdr:row>
      <xdr:rowOff>9525</xdr:rowOff>
    </xdr:from>
    <xdr:to>
      <xdr:col>7</xdr:col>
      <xdr:colOff>0</xdr:colOff>
      <xdr:row>34</xdr:row>
      <xdr:rowOff>152400</xdr:rowOff>
    </xdr:to>
    <xdr:cxnSp macro="">
      <xdr:nvCxnSpPr>
        <xdr:cNvPr id="29" name="Straight Connector 28"/>
        <xdr:cNvCxnSpPr/>
      </xdr:nvCxnSpPr>
      <xdr:spPr>
        <a:xfrm>
          <a:off x="4467225" y="3457575"/>
          <a:ext cx="68580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33</xdr:row>
      <xdr:rowOff>180975</xdr:rowOff>
    </xdr:from>
    <xdr:to>
      <xdr:col>7</xdr:col>
      <xdr:colOff>9525</xdr:colOff>
      <xdr:row>35</xdr:row>
      <xdr:rowOff>0</xdr:rowOff>
    </xdr:to>
    <xdr:cxnSp macro="">
      <xdr:nvCxnSpPr>
        <xdr:cNvPr id="30" name="Straight Connector 29"/>
        <xdr:cNvCxnSpPr/>
      </xdr:nvCxnSpPr>
      <xdr:spPr>
        <a:xfrm flipV="1">
          <a:off x="4467225" y="3438525"/>
          <a:ext cx="69532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50"/>
  <sheetViews>
    <sheetView showZeros="0" view="pageLayout" zoomScaleNormal="90" workbookViewId="0">
      <selection activeCell="B2" sqref="B2:C2"/>
    </sheetView>
  </sheetViews>
  <sheetFormatPr defaultRowHeight="12" x14ac:dyDescent="0.2"/>
  <cols>
    <col min="1" max="1" width="16.140625" style="27" customWidth="1"/>
    <col min="2" max="2" width="10.5703125" style="27" customWidth="1"/>
    <col min="3" max="3" width="12" style="27" customWidth="1"/>
    <col min="4" max="4" width="10.28515625" style="27" bestFit="1" customWidth="1"/>
    <col min="5" max="5" width="10.42578125" style="27" customWidth="1"/>
    <col min="6" max="6" width="7.85546875" style="27" customWidth="1"/>
    <col min="7" max="7" width="13.7109375" style="27" customWidth="1"/>
    <col min="8" max="8" width="11.5703125" style="27" customWidth="1"/>
    <col min="9" max="9" width="6.5703125" style="27" customWidth="1"/>
    <col min="10" max="10" width="13.140625" style="105" customWidth="1"/>
    <col min="11" max="11" width="9.140625" style="27"/>
    <col min="12" max="12" width="18.140625" style="27" customWidth="1"/>
    <col min="13" max="15" width="9.140625" style="27"/>
    <col min="16" max="16" width="10" style="27" customWidth="1"/>
    <col min="17" max="17" width="12.140625" style="27" customWidth="1"/>
    <col min="18" max="21" width="9.140625" style="27"/>
    <col min="22" max="22" width="11.85546875" style="27" customWidth="1"/>
    <col min="23" max="16384" width="9.140625" style="27"/>
  </cols>
  <sheetData>
    <row r="1" spans="1:25" ht="15" x14ac:dyDescent="0.25">
      <c r="A1" s="133" t="s">
        <v>124</v>
      </c>
      <c r="B1" s="134"/>
      <c r="C1" s="135"/>
      <c r="D1" s="25"/>
      <c r="E1" s="118" t="s">
        <v>130</v>
      </c>
      <c r="F1" s="119"/>
      <c r="G1" s="119"/>
      <c r="H1" s="120"/>
      <c r="I1" s="26"/>
      <c r="J1" s="104"/>
      <c r="K1" s="2"/>
      <c r="L1" s="2"/>
      <c r="M1" s="2"/>
      <c r="N1" s="2"/>
      <c r="O1" s="2"/>
      <c r="P1" s="2"/>
      <c r="Q1" s="2"/>
      <c r="R1" s="2"/>
      <c r="S1" s="2"/>
      <c r="T1" s="2"/>
      <c r="U1" s="2"/>
      <c r="V1" s="2"/>
      <c r="W1" s="2"/>
      <c r="X1" s="2"/>
      <c r="Y1" s="4"/>
    </row>
    <row r="2" spans="1:25" ht="18.75" customHeight="1" x14ac:dyDescent="0.3">
      <c r="A2" s="84" t="s">
        <v>0</v>
      </c>
      <c r="B2" s="121"/>
      <c r="C2" s="122"/>
      <c r="D2" s="25"/>
      <c r="E2" s="83" t="s">
        <v>118</v>
      </c>
      <c r="F2" s="129">
        <f>Invoice!B5</f>
        <v>0</v>
      </c>
      <c r="G2" s="129"/>
      <c r="H2" s="130"/>
      <c r="I2" s="28"/>
    </row>
    <row r="3" spans="1:25" ht="18.75" customHeight="1" x14ac:dyDescent="0.25">
      <c r="A3" s="84" t="s">
        <v>1</v>
      </c>
      <c r="B3" s="123"/>
      <c r="C3" s="124"/>
      <c r="D3" s="25"/>
      <c r="E3" s="83" t="s">
        <v>123</v>
      </c>
      <c r="F3" s="129">
        <f>Invoice!B4</f>
        <v>0</v>
      </c>
      <c r="G3" s="129"/>
      <c r="H3" s="130"/>
      <c r="I3" s="29"/>
    </row>
    <row r="4" spans="1:25" ht="15" customHeight="1" thickBot="1" x14ac:dyDescent="0.25">
      <c r="A4" s="94" t="s">
        <v>2</v>
      </c>
      <c r="B4" s="125"/>
      <c r="C4" s="126"/>
      <c r="D4" s="25"/>
      <c r="E4" s="131" t="s">
        <v>12</v>
      </c>
      <c r="F4" s="132"/>
      <c r="G4" s="127">
        <f>Invoice!G7</f>
        <v>0</v>
      </c>
      <c r="H4" s="128"/>
      <c r="I4" s="29"/>
    </row>
    <row r="5" spans="1:25" ht="15.75" customHeight="1" x14ac:dyDescent="0.2">
      <c r="A5" s="142" t="s">
        <v>129</v>
      </c>
      <c r="B5" s="143"/>
      <c r="C5" s="144"/>
      <c r="D5" s="25"/>
      <c r="E5" s="131" t="s">
        <v>4</v>
      </c>
      <c r="F5" s="154"/>
      <c r="G5" s="155"/>
      <c r="H5" s="156"/>
      <c r="I5" s="29"/>
    </row>
    <row r="6" spans="1:25" ht="15" customHeight="1" thickBot="1" x14ac:dyDescent="0.25">
      <c r="A6" s="95" t="s">
        <v>125</v>
      </c>
      <c r="B6" s="136"/>
      <c r="C6" s="137"/>
      <c r="D6" s="25"/>
      <c r="E6" s="131" t="s">
        <v>5</v>
      </c>
      <c r="F6" s="132"/>
      <c r="G6" s="167">
        <f>Invoice!B8</f>
        <v>0</v>
      </c>
      <c r="H6" s="168"/>
      <c r="I6" s="29"/>
    </row>
    <row r="7" spans="1:25" ht="15" customHeight="1" x14ac:dyDescent="0.2">
      <c r="A7" s="89" t="s">
        <v>126</v>
      </c>
      <c r="B7" s="138"/>
      <c r="C7" s="139"/>
      <c r="D7" s="108" t="s">
        <v>220</v>
      </c>
      <c r="E7" s="131" t="s">
        <v>3</v>
      </c>
      <c r="F7" s="132"/>
      <c r="G7" s="163"/>
      <c r="H7" s="164"/>
      <c r="I7" s="29"/>
      <c r="L7" s="27" t="s">
        <v>75</v>
      </c>
    </row>
    <row r="8" spans="1:25" ht="15.75" customHeight="1" thickBot="1" x14ac:dyDescent="0.25">
      <c r="A8" s="90" t="s">
        <v>126</v>
      </c>
      <c r="B8" s="140"/>
      <c r="C8" s="141"/>
      <c r="D8" s="109"/>
      <c r="E8" s="173" t="s">
        <v>14</v>
      </c>
      <c r="F8" s="174"/>
      <c r="G8" s="165"/>
      <c r="H8" s="166"/>
      <c r="I8" s="29"/>
    </row>
    <row r="9" spans="1:25" ht="9.75" customHeight="1" thickBot="1" x14ac:dyDescent="0.25">
      <c r="E9" s="4"/>
      <c r="F9" s="30"/>
      <c r="G9" s="30"/>
      <c r="H9" s="30"/>
      <c r="I9" s="30"/>
    </row>
    <row r="10" spans="1:25" ht="14.25" customHeight="1" x14ac:dyDescent="0.2">
      <c r="A10" s="118" t="s">
        <v>131</v>
      </c>
      <c r="B10" s="148"/>
      <c r="C10" s="148"/>
      <c r="D10" s="148"/>
      <c r="E10" s="148"/>
      <c r="F10" s="148"/>
      <c r="G10" s="148"/>
      <c r="H10" s="149"/>
      <c r="I10" s="31"/>
    </row>
    <row r="11" spans="1:25" ht="24" x14ac:dyDescent="0.2">
      <c r="A11" s="110" t="s">
        <v>41</v>
      </c>
      <c r="B11" s="111"/>
      <c r="C11" s="112"/>
      <c r="D11" s="35" t="s">
        <v>6</v>
      </c>
      <c r="E11" s="35" t="s">
        <v>7</v>
      </c>
      <c r="F11" s="35" t="s">
        <v>8</v>
      </c>
      <c r="G11" s="35" t="s">
        <v>79</v>
      </c>
      <c r="H11" s="79" t="s">
        <v>80</v>
      </c>
      <c r="I11" s="3"/>
    </row>
    <row r="12" spans="1:25" ht="15" customHeight="1" x14ac:dyDescent="0.2">
      <c r="A12" s="113"/>
      <c r="B12" s="114"/>
      <c r="C12" s="115"/>
      <c r="D12" s="32"/>
      <c r="E12" s="74"/>
      <c r="F12" s="32"/>
      <c r="G12" s="33"/>
      <c r="H12" s="80">
        <f t="shared" ref="H12:H17" si="0">G12*F12</f>
        <v>0</v>
      </c>
      <c r="I12" s="5"/>
      <c r="J12" s="105">
        <f>ROUND(H12*E44,2)</f>
        <v>0</v>
      </c>
    </row>
    <row r="13" spans="1:25" ht="15" customHeight="1" x14ac:dyDescent="0.2">
      <c r="A13" s="116"/>
      <c r="B13" s="117"/>
      <c r="C13" s="117"/>
      <c r="D13" s="32"/>
      <c r="E13" s="74"/>
      <c r="F13" s="32"/>
      <c r="G13" s="33"/>
      <c r="H13" s="80">
        <f t="shared" si="0"/>
        <v>0</v>
      </c>
      <c r="I13" s="5"/>
      <c r="J13" s="105">
        <f>ROUND(H13*E44,2)</f>
        <v>0</v>
      </c>
    </row>
    <row r="14" spans="1:25" ht="15" customHeight="1" x14ac:dyDescent="0.2">
      <c r="A14" s="116"/>
      <c r="B14" s="117"/>
      <c r="C14" s="117"/>
      <c r="D14" s="32"/>
      <c r="E14" s="74"/>
      <c r="F14" s="32"/>
      <c r="G14" s="33"/>
      <c r="H14" s="80">
        <f t="shared" si="0"/>
        <v>0</v>
      </c>
      <c r="I14" s="4"/>
      <c r="J14" s="105">
        <f>ROUND(H14*E44,2)</f>
        <v>0</v>
      </c>
    </row>
    <row r="15" spans="1:25" ht="15" customHeight="1" x14ac:dyDescent="0.2">
      <c r="A15" s="116"/>
      <c r="B15" s="117"/>
      <c r="C15" s="117"/>
      <c r="D15" s="32"/>
      <c r="E15" s="74"/>
      <c r="F15" s="32"/>
      <c r="G15" s="33"/>
      <c r="H15" s="80">
        <f t="shared" si="0"/>
        <v>0</v>
      </c>
      <c r="I15" s="4"/>
      <c r="J15" s="105">
        <f>ROUND(H15*E44,2)</f>
        <v>0</v>
      </c>
    </row>
    <row r="16" spans="1:25" ht="15" customHeight="1" x14ac:dyDescent="0.2">
      <c r="A16" s="116"/>
      <c r="B16" s="117"/>
      <c r="C16" s="117"/>
      <c r="D16" s="32"/>
      <c r="E16" s="74"/>
      <c r="F16" s="32"/>
      <c r="G16" s="33"/>
      <c r="H16" s="80">
        <f t="shared" si="0"/>
        <v>0</v>
      </c>
      <c r="I16" s="4"/>
      <c r="J16" s="105">
        <f>ROUND(H16*E44,2)</f>
        <v>0</v>
      </c>
    </row>
    <row r="17" spans="1:10" ht="15" customHeight="1" x14ac:dyDescent="0.2">
      <c r="A17" s="116"/>
      <c r="B17" s="117"/>
      <c r="C17" s="117"/>
      <c r="D17" s="32"/>
      <c r="E17" s="74"/>
      <c r="F17" s="32"/>
      <c r="G17" s="33"/>
      <c r="H17" s="80">
        <f t="shared" si="0"/>
        <v>0</v>
      </c>
      <c r="I17" s="4"/>
      <c r="J17" s="105">
        <f>ROUND(H17*E44,2)</f>
        <v>0</v>
      </c>
    </row>
    <row r="18" spans="1:10" ht="12.75" thickBot="1" x14ac:dyDescent="0.25">
      <c r="A18" s="152" t="s">
        <v>78</v>
      </c>
      <c r="B18" s="153"/>
      <c r="C18" s="153"/>
      <c r="D18" s="153"/>
      <c r="E18" s="91">
        <f>SUM(E12:E17)</f>
        <v>0</v>
      </c>
      <c r="F18" s="92"/>
      <c r="G18" s="92"/>
      <c r="H18" s="93">
        <f>SUM(H12:H17)</f>
        <v>0</v>
      </c>
      <c r="I18" s="4"/>
    </row>
    <row r="19" spans="1:10" ht="22.5" customHeight="1" thickBot="1" x14ac:dyDescent="0.25">
      <c r="A19" s="4"/>
      <c r="B19" s="4"/>
      <c r="C19" s="4"/>
      <c r="D19" s="4"/>
      <c r="E19" s="4"/>
      <c r="F19" s="47" t="s">
        <v>11</v>
      </c>
      <c r="G19" s="46" t="s">
        <v>127</v>
      </c>
      <c r="H19" s="45" t="s">
        <v>74</v>
      </c>
      <c r="I19" s="3"/>
    </row>
    <row r="20" spans="1:10" ht="15.75" thickBot="1" x14ac:dyDescent="0.25">
      <c r="A20" s="4"/>
      <c r="B20" s="4"/>
      <c r="C20" s="4"/>
      <c r="D20" s="4"/>
      <c r="E20" s="4"/>
      <c r="F20" s="48">
        <f>SUM(J12:J17)</f>
        <v>0</v>
      </c>
      <c r="G20" s="34">
        <f>IF(H20=500,E18+F20+H18-500,D8)</f>
        <v>0</v>
      </c>
      <c r="H20" s="50">
        <f>IF(E18+F20+H18-D8&gt;500,500,E18+F20+H18-D8)</f>
        <v>0</v>
      </c>
      <c r="I20" s="5"/>
      <c r="J20" s="106"/>
    </row>
    <row r="21" spans="1:10" ht="6" customHeight="1" thickBot="1" x14ac:dyDescent="0.25">
      <c r="A21" s="4"/>
      <c r="B21" s="4"/>
      <c r="C21" s="4"/>
      <c r="D21" s="4"/>
      <c r="E21" s="4"/>
      <c r="F21" s="4"/>
      <c r="G21" s="4"/>
      <c r="H21" s="4"/>
      <c r="I21" s="4"/>
    </row>
    <row r="22" spans="1:10" ht="24" x14ac:dyDescent="0.2">
      <c r="A22" s="150" t="s">
        <v>42</v>
      </c>
      <c r="B22" s="151"/>
      <c r="C22" s="151"/>
      <c r="D22" s="81" t="s">
        <v>6</v>
      </c>
      <c r="E22" s="81" t="s">
        <v>7</v>
      </c>
      <c r="F22" s="81" t="s">
        <v>8</v>
      </c>
      <c r="G22" s="81" t="s">
        <v>9</v>
      </c>
      <c r="H22" s="82" t="s">
        <v>10</v>
      </c>
      <c r="I22" s="3"/>
    </row>
    <row r="23" spans="1:10" ht="15" customHeight="1" x14ac:dyDescent="0.2">
      <c r="A23" s="116"/>
      <c r="B23" s="117"/>
      <c r="C23" s="117"/>
      <c r="D23" s="32"/>
      <c r="E23" s="74"/>
      <c r="F23" s="32"/>
      <c r="G23" s="36"/>
      <c r="H23" s="80">
        <f>G23*F23</f>
        <v>0</v>
      </c>
      <c r="I23" s="4"/>
      <c r="J23" s="105">
        <f>ROUND(H23*E44,2)</f>
        <v>0</v>
      </c>
    </row>
    <row r="24" spans="1:10" ht="15" customHeight="1" x14ac:dyDescent="0.2">
      <c r="A24" s="116"/>
      <c r="B24" s="117"/>
      <c r="C24" s="117"/>
      <c r="D24" s="32"/>
      <c r="E24" s="74"/>
      <c r="F24" s="32"/>
      <c r="G24" s="36"/>
      <c r="H24" s="80">
        <f>G24*F24</f>
        <v>0</v>
      </c>
      <c r="I24" s="4"/>
      <c r="J24" s="105">
        <f>ROUND(H24*E44,2)</f>
        <v>0</v>
      </c>
    </row>
    <row r="25" spans="1:10" ht="15" customHeight="1" x14ac:dyDescent="0.2">
      <c r="A25" s="116"/>
      <c r="B25" s="117"/>
      <c r="C25" s="117"/>
      <c r="D25" s="32"/>
      <c r="E25" s="74"/>
      <c r="F25" s="32"/>
      <c r="G25" s="36"/>
      <c r="H25" s="80">
        <f>G25*F25</f>
        <v>0</v>
      </c>
      <c r="I25" s="4"/>
      <c r="J25" s="105">
        <f>ROUND(H25*E44,2)</f>
        <v>0</v>
      </c>
    </row>
    <row r="26" spans="1:10" ht="15" customHeight="1" x14ac:dyDescent="0.2">
      <c r="A26" s="116"/>
      <c r="B26" s="117"/>
      <c r="C26" s="117"/>
      <c r="D26" s="32"/>
      <c r="E26" s="74"/>
      <c r="F26" s="32"/>
      <c r="G26" s="36"/>
      <c r="H26" s="80">
        <f>G26*F26</f>
        <v>0</v>
      </c>
      <c r="I26" s="4"/>
      <c r="J26" s="105">
        <f>ROUND(H26*E44,2)</f>
        <v>0</v>
      </c>
    </row>
    <row r="27" spans="1:10" ht="12.75" thickBot="1" x14ac:dyDescent="0.25">
      <c r="A27" s="152" t="s">
        <v>76</v>
      </c>
      <c r="B27" s="153"/>
      <c r="C27" s="153"/>
      <c r="D27" s="153"/>
      <c r="E27" s="91">
        <f>SUM(E22:E26)</f>
        <v>0</v>
      </c>
      <c r="F27" s="92"/>
      <c r="G27" s="92"/>
      <c r="H27" s="93">
        <f>SUM(H23:H26)</f>
        <v>0</v>
      </c>
      <c r="I27" s="4"/>
    </row>
    <row r="28" spans="1:10" ht="23.25" customHeight="1" thickBot="1" x14ac:dyDescent="0.25">
      <c r="A28" s="4"/>
      <c r="B28" s="4"/>
      <c r="C28" s="4"/>
      <c r="D28" s="4"/>
      <c r="E28" s="4"/>
      <c r="F28" s="47" t="s">
        <v>11</v>
      </c>
      <c r="G28" s="46" t="s">
        <v>127</v>
      </c>
      <c r="H28" s="45" t="s">
        <v>121</v>
      </c>
      <c r="I28" s="3"/>
    </row>
    <row r="29" spans="1:10" ht="15.75" thickBot="1" x14ac:dyDescent="0.25">
      <c r="A29" s="4"/>
      <c r="B29" s="4"/>
      <c r="C29" s="4"/>
      <c r="D29" s="4"/>
      <c r="E29" s="4"/>
      <c r="F29" s="48">
        <f>SUM(J23:J26)</f>
        <v>0</v>
      </c>
      <c r="G29" s="37">
        <f>IF(J29&lt;0,0,J29)</f>
        <v>0</v>
      </c>
      <c r="H29" s="50">
        <f>IF(G29&lt;0,E27+F29+H27,E27+F29+H27-G29)</f>
        <v>0</v>
      </c>
      <c r="I29" s="4"/>
      <c r="J29" s="107">
        <f>IF(H20&lt;500,E27+F29+H27-(500-H20),E27+F29+H27)</f>
        <v>-500</v>
      </c>
    </row>
    <row r="30" spans="1:10" ht="5.25" customHeight="1" thickBot="1" x14ac:dyDescent="0.25">
      <c r="A30" s="4"/>
      <c r="B30" s="4"/>
      <c r="C30" s="4"/>
      <c r="D30" s="4"/>
      <c r="E30" s="4"/>
      <c r="F30" s="4"/>
      <c r="G30" s="4"/>
      <c r="H30" s="4"/>
      <c r="I30" s="4"/>
    </row>
    <row r="31" spans="1:10" ht="24" x14ac:dyDescent="0.2">
      <c r="A31" s="161" t="s">
        <v>43</v>
      </c>
      <c r="B31" s="162"/>
      <c r="C31" s="162"/>
      <c r="D31" s="81" t="s">
        <v>6</v>
      </c>
      <c r="E31" s="81" t="s">
        <v>7</v>
      </c>
      <c r="F31" s="81" t="s">
        <v>8</v>
      </c>
      <c r="G31" s="81" t="s">
        <v>9</v>
      </c>
      <c r="H31" s="82" t="s">
        <v>10</v>
      </c>
      <c r="I31" s="3"/>
    </row>
    <row r="32" spans="1:10" ht="15" customHeight="1" x14ac:dyDescent="0.2">
      <c r="A32" s="116"/>
      <c r="B32" s="117"/>
      <c r="C32" s="117"/>
      <c r="D32" s="38"/>
      <c r="E32" s="74"/>
      <c r="F32" s="38"/>
      <c r="G32" s="36"/>
      <c r="H32" s="80">
        <f>G32*F32</f>
        <v>0</v>
      </c>
      <c r="I32" s="4"/>
      <c r="J32" s="105">
        <f>ROUND(H32*E44,2)</f>
        <v>0</v>
      </c>
    </row>
    <row r="33" spans="1:11" ht="15" customHeight="1" x14ac:dyDescent="0.2">
      <c r="A33" s="116"/>
      <c r="B33" s="117"/>
      <c r="C33" s="117"/>
      <c r="D33" s="38"/>
      <c r="E33" s="74"/>
      <c r="F33" s="38"/>
      <c r="G33" s="36"/>
      <c r="H33" s="80">
        <f>G33*F33</f>
        <v>0</v>
      </c>
      <c r="I33" s="4"/>
      <c r="J33" s="105">
        <f>ROUND(H33*E44,2)</f>
        <v>0</v>
      </c>
    </row>
    <row r="34" spans="1:11" ht="15" customHeight="1" x14ac:dyDescent="0.2">
      <c r="A34" s="116"/>
      <c r="B34" s="117"/>
      <c r="C34" s="117"/>
      <c r="D34" s="38"/>
      <c r="E34" s="74"/>
      <c r="F34" s="38"/>
      <c r="G34" s="36"/>
      <c r="H34" s="80">
        <f>G34*F34</f>
        <v>0</v>
      </c>
      <c r="I34" s="4"/>
      <c r="J34" s="105">
        <f>ROUND(H34*E44,2)</f>
        <v>0</v>
      </c>
    </row>
    <row r="35" spans="1:11" ht="12.75" thickBot="1" x14ac:dyDescent="0.25">
      <c r="A35" s="152" t="s">
        <v>77</v>
      </c>
      <c r="B35" s="153"/>
      <c r="C35" s="153"/>
      <c r="D35" s="153"/>
      <c r="E35" s="91">
        <f>SUM(E30:E34)</f>
        <v>0</v>
      </c>
      <c r="F35" s="92"/>
      <c r="G35" s="92"/>
      <c r="H35" s="93">
        <f>SUM(H31:H34)</f>
        <v>0</v>
      </c>
      <c r="I35" s="4"/>
      <c r="K35" s="39"/>
    </row>
    <row r="36" spans="1:11" ht="24" customHeight="1" thickBot="1" x14ac:dyDescent="0.25">
      <c r="A36" s="4"/>
      <c r="B36" s="4"/>
      <c r="C36" s="4"/>
      <c r="D36" s="4"/>
      <c r="E36" s="4"/>
      <c r="F36" s="47" t="s">
        <v>11</v>
      </c>
      <c r="G36" s="46" t="s">
        <v>127</v>
      </c>
      <c r="H36" s="45" t="s">
        <v>122</v>
      </c>
      <c r="I36" s="3"/>
    </row>
    <row r="37" spans="1:11" ht="15.75" thickBot="1" x14ac:dyDescent="0.25">
      <c r="A37" s="4"/>
      <c r="B37" s="4"/>
      <c r="C37" s="4"/>
      <c r="D37" s="4"/>
      <c r="E37" s="4"/>
      <c r="F37" s="49">
        <f>SUM(J32:J34)</f>
        <v>0</v>
      </c>
      <c r="G37" s="37">
        <f>IF(J37&lt;0,0,J37)</f>
        <v>0</v>
      </c>
      <c r="H37" s="50">
        <f>IF(G37&lt;0,E35+F37+H35,E35+F37+H35-G37)</f>
        <v>0</v>
      </c>
      <c r="I37" s="4"/>
      <c r="J37" s="107">
        <f>IF(H27&lt;500,E35+F37+H35-(500-H20-H29),E35+F37+H35)</f>
        <v>-500</v>
      </c>
    </row>
    <row r="38" spans="1:11" ht="6.75" customHeight="1" x14ac:dyDescent="0.2">
      <c r="A38" s="4"/>
      <c r="B38" s="4"/>
      <c r="C38" s="4"/>
      <c r="D38" s="4"/>
      <c r="E38" s="4"/>
      <c r="F38" s="4"/>
      <c r="G38" s="4"/>
      <c r="H38" s="4"/>
      <c r="I38" s="4"/>
    </row>
    <row r="39" spans="1:11" x14ac:dyDescent="0.2">
      <c r="A39" s="157" t="s">
        <v>132</v>
      </c>
      <c r="B39" s="157"/>
      <c r="C39" s="157"/>
      <c r="D39" s="51" t="s">
        <v>7</v>
      </c>
      <c r="E39" s="51" t="s">
        <v>80</v>
      </c>
      <c r="F39" s="52" t="s">
        <v>11</v>
      </c>
      <c r="G39" s="51" t="s">
        <v>128</v>
      </c>
      <c r="H39" s="52" t="s">
        <v>13</v>
      </c>
      <c r="I39" s="40"/>
    </row>
    <row r="40" spans="1:11" ht="9" customHeight="1" x14ac:dyDescent="0.2">
      <c r="A40" s="158"/>
      <c r="B40" s="158"/>
      <c r="C40" s="158"/>
      <c r="D40" s="160">
        <f>E18+E27+E35</f>
        <v>0</v>
      </c>
      <c r="E40" s="160">
        <f>H18+H27+H35</f>
        <v>0</v>
      </c>
      <c r="F40" s="160">
        <f>F20+F29+F37</f>
        <v>0</v>
      </c>
      <c r="G40" s="160">
        <f>G20+G29+G37</f>
        <v>0</v>
      </c>
      <c r="H40" s="160">
        <f>H20+H29+H37</f>
        <v>0</v>
      </c>
      <c r="I40" s="41"/>
    </row>
    <row r="41" spans="1:11" ht="9" customHeight="1" x14ac:dyDescent="0.2">
      <c r="A41" s="158"/>
      <c r="B41" s="158"/>
      <c r="C41" s="158"/>
      <c r="D41" s="160"/>
      <c r="E41" s="160"/>
      <c r="F41" s="160"/>
      <c r="G41" s="160"/>
      <c r="H41" s="160"/>
      <c r="I41" s="41"/>
    </row>
    <row r="42" spans="1:11" ht="9" customHeight="1" x14ac:dyDescent="0.2">
      <c r="A42" s="158"/>
      <c r="B42" s="158"/>
      <c r="C42" s="158"/>
      <c r="D42" s="4"/>
    </row>
    <row r="43" spans="1:11" ht="9" customHeight="1" x14ac:dyDescent="0.2">
      <c r="A43" s="159"/>
      <c r="B43" s="159"/>
      <c r="C43" s="159"/>
      <c r="D43" s="4"/>
      <c r="E43" s="4"/>
      <c r="F43" s="4"/>
      <c r="G43" s="4"/>
      <c r="H43" s="4"/>
    </row>
    <row r="44" spans="1:11" ht="9" customHeight="1" x14ac:dyDescent="0.2">
      <c r="A44" s="147"/>
      <c r="B44" s="146"/>
      <c r="C44" s="147"/>
      <c r="D44" s="145" t="s">
        <v>53</v>
      </c>
      <c r="E44" s="169">
        <f>Invoice!G9</f>
        <v>0</v>
      </c>
      <c r="F44" s="172" t="s">
        <v>120</v>
      </c>
      <c r="G44" s="170">
        <f>Invoice!B9</f>
        <v>0</v>
      </c>
      <c r="H44" s="171"/>
      <c r="I44" s="42"/>
    </row>
    <row r="45" spans="1:11" ht="11.25" customHeight="1" x14ac:dyDescent="0.2">
      <c r="A45" s="147"/>
      <c r="B45" s="147"/>
      <c r="C45" s="147"/>
      <c r="D45" s="145"/>
      <c r="E45" s="169"/>
      <c r="F45" s="172"/>
      <c r="G45" s="171"/>
      <c r="H45" s="171"/>
      <c r="I45" s="42"/>
    </row>
    <row r="49" spans="1:5" x14ac:dyDescent="0.2">
      <c r="A49" s="43"/>
    </row>
    <row r="50" spans="1:5" x14ac:dyDescent="0.2">
      <c r="E50" s="44"/>
    </row>
  </sheetData>
  <sheetProtection sheet="1" objects="1" scenarios="1"/>
  <mergeCells count="55">
    <mergeCell ref="G7:H7"/>
    <mergeCell ref="G8:H8"/>
    <mergeCell ref="E6:F6"/>
    <mergeCell ref="G6:H6"/>
    <mergeCell ref="E44:E45"/>
    <mergeCell ref="G44:H45"/>
    <mergeCell ref="F44:F45"/>
    <mergeCell ref="E40:E41"/>
    <mergeCell ref="F40:F41"/>
    <mergeCell ref="G40:G41"/>
    <mergeCell ref="H40:H41"/>
    <mergeCell ref="E7:F7"/>
    <mergeCell ref="E8:F8"/>
    <mergeCell ref="A26:C26"/>
    <mergeCell ref="A31:C31"/>
    <mergeCell ref="A33:C33"/>
    <mergeCell ref="A32:C32"/>
    <mergeCell ref="A27:D27"/>
    <mergeCell ref="A40:C41"/>
    <mergeCell ref="A42:C43"/>
    <mergeCell ref="A35:D35"/>
    <mergeCell ref="D40:D41"/>
    <mergeCell ref="A34:C34"/>
    <mergeCell ref="A5:C5"/>
    <mergeCell ref="D44:D45"/>
    <mergeCell ref="B44:C45"/>
    <mergeCell ref="A44:A45"/>
    <mergeCell ref="A25:C25"/>
    <mergeCell ref="A24:C24"/>
    <mergeCell ref="A23:C23"/>
    <mergeCell ref="A10:H10"/>
    <mergeCell ref="A15:C15"/>
    <mergeCell ref="A16:C16"/>
    <mergeCell ref="A17:C17"/>
    <mergeCell ref="A22:C22"/>
    <mergeCell ref="A18:D18"/>
    <mergeCell ref="E5:F5"/>
    <mergeCell ref="G5:H5"/>
    <mergeCell ref="A39:C39"/>
    <mergeCell ref="A11:C11"/>
    <mergeCell ref="A12:C12"/>
    <mergeCell ref="A13:C13"/>
    <mergeCell ref="A14:C14"/>
    <mergeCell ref="E1:H1"/>
    <mergeCell ref="B2:C2"/>
    <mergeCell ref="B3:C3"/>
    <mergeCell ref="B4:C4"/>
    <mergeCell ref="G4:H4"/>
    <mergeCell ref="F2:H2"/>
    <mergeCell ref="F3:H3"/>
    <mergeCell ref="E4:F4"/>
    <mergeCell ref="A1:C1"/>
    <mergeCell ref="B6:C6"/>
    <mergeCell ref="B7:C7"/>
    <mergeCell ref="B8:C8"/>
  </mergeCells>
  <conditionalFormatting sqref="H29 H37 H20">
    <cfRule type="cellIs" dxfId="9" priority="1" stopIfTrue="1" operator="greaterThanOrEqual">
      <formula>500</formula>
    </cfRule>
  </conditionalFormatting>
  <pageMargins left="0.59" right="0.39" top="0.75" bottom="0.75" header="0.3" footer="0.3"/>
  <pageSetup orientation="portrait" r:id="rId1"/>
  <headerFooter differentFirst="1">
    <firstHeader>&amp;L&amp;"-,Bold"&amp;14Repair Notification Form&amp;C&amp;"-,Bold"&amp;14Fax To: 888.336.8334</firstHeader>
  </headerFooter>
  <drawing r:id="rId2"/>
  <extLst>
    <ext xmlns:x14="http://schemas.microsoft.com/office/spreadsheetml/2009/9/main" uri="{CCE6A557-97BC-4b89-ADB6-D9C93CAAB3DF}">
      <x14:dataValidations xmlns:xm="http://schemas.microsoft.com/office/excel/2006/main" disablePrompts="1" count="2">
        <x14:dataValidation type="list" errorStyle="information" allowBlank="1" showInputMessage="1">
          <x14:formula1>
            <xm:f>Dropdown!$A$1:$A$149</xm:f>
          </x14:formula1>
          <xm:sqref>A32:C34 A23:C26 A12:A17 B13:C17</xm:sqref>
        </x14:dataValidation>
        <x14:dataValidation type="list" allowBlank="1" showInputMessage="1">
          <x14:formula1>
            <xm:f>Dropdown!$C$1:$C$10</xm:f>
          </x14:formula1>
          <xm:sqref>G5:H5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Y50"/>
  <sheetViews>
    <sheetView showZeros="0" view="pageLayout" zoomScaleNormal="100" workbookViewId="0">
      <selection activeCell="E9" sqref="E9:F9"/>
    </sheetView>
  </sheetViews>
  <sheetFormatPr defaultRowHeight="12" x14ac:dyDescent="0.2"/>
  <cols>
    <col min="1" max="1" width="16.140625" style="27" customWidth="1"/>
    <col min="2" max="2" width="10.5703125" style="27" customWidth="1"/>
    <col min="3" max="3" width="12" style="27" customWidth="1"/>
    <col min="4" max="4" width="10.28515625" style="27" bestFit="1" customWidth="1"/>
    <col min="5" max="5" width="10.42578125" style="27" customWidth="1"/>
    <col min="6" max="6" width="7.85546875" style="27" customWidth="1"/>
    <col min="7" max="7" width="13.7109375" style="27" customWidth="1"/>
    <col min="8" max="8" width="11.5703125" style="27" customWidth="1"/>
    <col min="9" max="9" width="6.5703125" style="27" customWidth="1"/>
    <col min="10" max="10" width="13.140625" style="105" customWidth="1"/>
    <col min="11" max="11" width="9.140625" style="27"/>
    <col min="12" max="12" width="18.140625" style="27" customWidth="1"/>
    <col min="13" max="15" width="9.140625" style="27"/>
    <col min="16" max="16" width="10" style="27" customWidth="1"/>
    <col min="17" max="17" width="12.140625" style="27" customWidth="1"/>
    <col min="18" max="21" width="9.140625" style="27"/>
    <col min="22" max="22" width="11.85546875" style="27" customWidth="1"/>
    <col min="23" max="16384" width="9.140625" style="27"/>
  </cols>
  <sheetData>
    <row r="1" spans="1:25" ht="15" x14ac:dyDescent="0.25">
      <c r="A1" s="133" t="s">
        <v>124</v>
      </c>
      <c r="B1" s="134"/>
      <c r="C1" s="135"/>
      <c r="D1" s="25"/>
      <c r="E1" s="118" t="s">
        <v>130</v>
      </c>
      <c r="F1" s="119"/>
      <c r="G1" s="119"/>
      <c r="H1" s="120"/>
      <c r="I1" s="26"/>
      <c r="J1" s="104"/>
      <c r="K1" s="2"/>
      <c r="L1" s="2"/>
      <c r="M1" s="2"/>
      <c r="N1" s="2"/>
      <c r="O1" s="2"/>
      <c r="P1" s="2"/>
      <c r="Q1" s="2"/>
      <c r="R1" s="2"/>
      <c r="S1" s="2"/>
      <c r="T1" s="2"/>
      <c r="U1" s="2"/>
      <c r="V1" s="2"/>
      <c r="W1" s="2"/>
      <c r="X1" s="2"/>
      <c r="Y1" s="4"/>
    </row>
    <row r="2" spans="1:25" ht="18.75" customHeight="1" x14ac:dyDescent="0.3">
      <c r="A2" s="84" t="s">
        <v>0</v>
      </c>
      <c r="B2" s="121"/>
      <c r="C2" s="122"/>
      <c r="D2" s="25"/>
      <c r="E2" s="83" t="s">
        <v>118</v>
      </c>
      <c r="F2" s="129">
        <f>Invoice!B5</f>
        <v>0</v>
      </c>
      <c r="G2" s="129"/>
      <c r="H2" s="130"/>
      <c r="I2" s="28"/>
    </row>
    <row r="3" spans="1:25" ht="18.75" customHeight="1" x14ac:dyDescent="0.25">
      <c r="A3" s="84" t="s">
        <v>1</v>
      </c>
      <c r="B3" s="123"/>
      <c r="C3" s="124"/>
      <c r="D3" s="25"/>
      <c r="E3" s="83" t="s">
        <v>123</v>
      </c>
      <c r="F3" s="129">
        <f>Invoice!B4</f>
        <v>0</v>
      </c>
      <c r="G3" s="129"/>
      <c r="H3" s="130"/>
      <c r="I3" s="29"/>
    </row>
    <row r="4" spans="1:25" ht="15" customHeight="1" thickBot="1" x14ac:dyDescent="0.25">
      <c r="A4" s="94" t="s">
        <v>2</v>
      </c>
      <c r="B4" s="125"/>
      <c r="C4" s="126"/>
      <c r="D4" s="25"/>
      <c r="E4" s="131" t="s">
        <v>12</v>
      </c>
      <c r="F4" s="132"/>
      <c r="G4" s="127">
        <f>Invoice!G7</f>
        <v>0</v>
      </c>
      <c r="H4" s="128"/>
      <c r="I4" s="29"/>
    </row>
    <row r="5" spans="1:25" ht="15.75" customHeight="1" x14ac:dyDescent="0.25">
      <c r="A5" s="142" t="s">
        <v>129</v>
      </c>
      <c r="B5" s="143"/>
      <c r="C5" s="144"/>
      <c r="D5" s="25"/>
      <c r="E5" s="131" t="s">
        <v>4</v>
      </c>
      <c r="F5" s="132"/>
      <c r="G5" s="163"/>
      <c r="H5" s="175"/>
      <c r="I5" s="29"/>
    </row>
    <row r="6" spans="1:25" ht="15" customHeight="1" thickBot="1" x14ac:dyDescent="0.25">
      <c r="A6" s="95" t="s">
        <v>125</v>
      </c>
      <c r="B6" s="136"/>
      <c r="C6" s="137"/>
      <c r="D6" s="25"/>
      <c r="E6" s="131" t="s">
        <v>5</v>
      </c>
      <c r="F6" s="132"/>
      <c r="G6" s="167">
        <f>Invoice!B8</f>
        <v>0</v>
      </c>
      <c r="H6" s="168"/>
      <c r="I6" s="29"/>
    </row>
    <row r="7" spans="1:25" ht="15" customHeight="1" x14ac:dyDescent="0.2">
      <c r="A7" s="89" t="s">
        <v>126</v>
      </c>
      <c r="B7" s="138"/>
      <c r="C7" s="139"/>
      <c r="D7" s="100" t="s">
        <v>220</v>
      </c>
      <c r="E7" s="131" t="s">
        <v>3</v>
      </c>
      <c r="F7" s="132"/>
      <c r="G7" s="163"/>
      <c r="H7" s="164"/>
      <c r="I7" s="29"/>
      <c r="L7" s="27" t="s">
        <v>75</v>
      </c>
    </row>
    <row r="8" spans="1:25" ht="15.75" customHeight="1" thickBot="1" x14ac:dyDescent="0.25">
      <c r="A8" s="90" t="s">
        <v>126</v>
      </c>
      <c r="B8" s="140"/>
      <c r="C8" s="141"/>
      <c r="D8" s="99"/>
      <c r="E8" s="173" t="s">
        <v>14</v>
      </c>
      <c r="F8" s="174"/>
      <c r="G8" s="165"/>
      <c r="H8" s="166"/>
      <c r="I8" s="29"/>
    </row>
    <row r="9" spans="1:25" ht="9.75" customHeight="1" thickBot="1" x14ac:dyDescent="0.25">
      <c r="E9" s="4"/>
      <c r="F9" s="30"/>
      <c r="G9" s="30"/>
      <c r="H9" s="30"/>
      <c r="I9" s="30"/>
    </row>
    <row r="10" spans="1:25" ht="14.25" customHeight="1" x14ac:dyDescent="0.2">
      <c r="A10" s="118" t="s">
        <v>131</v>
      </c>
      <c r="B10" s="148"/>
      <c r="C10" s="148"/>
      <c r="D10" s="148"/>
      <c r="E10" s="148"/>
      <c r="F10" s="148"/>
      <c r="G10" s="148"/>
      <c r="H10" s="149"/>
      <c r="I10" s="31"/>
    </row>
    <row r="11" spans="1:25" ht="24" x14ac:dyDescent="0.2">
      <c r="A11" s="110" t="s">
        <v>41</v>
      </c>
      <c r="B11" s="111"/>
      <c r="C11" s="112"/>
      <c r="D11" s="35" t="s">
        <v>6</v>
      </c>
      <c r="E11" s="35" t="s">
        <v>7</v>
      </c>
      <c r="F11" s="35" t="s">
        <v>8</v>
      </c>
      <c r="G11" s="35" t="s">
        <v>79</v>
      </c>
      <c r="H11" s="79" t="s">
        <v>80</v>
      </c>
      <c r="I11" s="3"/>
    </row>
    <row r="12" spans="1:25" ht="15" customHeight="1" x14ac:dyDescent="0.2">
      <c r="A12" s="116"/>
      <c r="B12" s="117"/>
      <c r="C12" s="117"/>
      <c r="D12" s="32"/>
      <c r="E12" s="74"/>
      <c r="F12" s="32"/>
      <c r="G12" s="33"/>
      <c r="H12" s="80">
        <f t="shared" ref="H12:H17" si="0">G12*F12</f>
        <v>0</v>
      </c>
      <c r="I12" s="5"/>
      <c r="J12" s="105">
        <f>ROUND(H12*E44,2)</f>
        <v>0</v>
      </c>
    </row>
    <row r="13" spans="1:25" ht="15" customHeight="1" x14ac:dyDescent="0.2">
      <c r="A13" s="116"/>
      <c r="B13" s="117"/>
      <c r="C13" s="117"/>
      <c r="D13" s="32"/>
      <c r="E13" s="74"/>
      <c r="F13" s="32"/>
      <c r="G13" s="33"/>
      <c r="H13" s="80">
        <f t="shared" si="0"/>
        <v>0</v>
      </c>
      <c r="I13" s="5"/>
      <c r="J13" s="105">
        <f>ROUND(H13*E44,2)</f>
        <v>0</v>
      </c>
    </row>
    <row r="14" spans="1:25" ht="15" customHeight="1" x14ac:dyDescent="0.2">
      <c r="A14" s="116"/>
      <c r="B14" s="117"/>
      <c r="C14" s="117"/>
      <c r="D14" s="32"/>
      <c r="E14" s="74"/>
      <c r="F14" s="32"/>
      <c r="G14" s="33"/>
      <c r="H14" s="80">
        <f t="shared" si="0"/>
        <v>0</v>
      </c>
      <c r="I14" s="4"/>
      <c r="J14" s="105">
        <f>ROUND(H14*E44,2)</f>
        <v>0</v>
      </c>
    </row>
    <row r="15" spans="1:25" ht="15" customHeight="1" x14ac:dyDescent="0.2">
      <c r="A15" s="116"/>
      <c r="B15" s="117"/>
      <c r="C15" s="117"/>
      <c r="D15" s="32"/>
      <c r="E15" s="74"/>
      <c r="F15" s="32"/>
      <c r="G15" s="33"/>
      <c r="H15" s="80">
        <f t="shared" si="0"/>
        <v>0</v>
      </c>
      <c r="I15" s="4"/>
      <c r="J15" s="105">
        <f>ROUND(H15*E44,2)</f>
        <v>0</v>
      </c>
    </row>
    <row r="16" spans="1:25" ht="15" customHeight="1" x14ac:dyDescent="0.2">
      <c r="A16" s="116"/>
      <c r="B16" s="117"/>
      <c r="C16" s="117"/>
      <c r="D16" s="32"/>
      <c r="E16" s="74"/>
      <c r="F16" s="32"/>
      <c r="G16" s="33"/>
      <c r="H16" s="80">
        <f t="shared" si="0"/>
        <v>0</v>
      </c>
      <c r="I16" s="4"/>
      <c r="J16" s="105">
        <f>ROUND(H16*E44,2)</f>
        <v>0</v>
      </c>
    </row>
    <row r="17" spans="1:10" ht="15" customHeight="1" x14ac:dyDescent="0.2">
      <c r="A17" s="116"/>
      <c r="B17" s="117"/>
      <c r="C17" s="117"/>
      <c r="D17" s="32"/>
      <c r="E17" s="74"/>
      <c r="F17" s="32"/>
      <c r="G17" s="33"/>
      <c r="H17" s="80">
        <f t="shared" si="0"/>
        <v>0</v>
      </c>
      <c r="I17" s="4"/>
      <c r="J17" s="105">
        <f>ROUND(H17*E44,2)</f>
        <v>0</v>
      </c>
    </row>
    <row r="18" spans="1:10" ht="12.75" thickBot="1" x14ac:dyDescent="0.25">
      <c r="A18" s="152" t="s">
        <v>78</v>
      </c>
      <c r="B18" s="153"/>
      <c r="C18" s="153"/>
      <c r="D18" s="153"/>
      <c r="E18" s="91">
        <f>SUM(E12:E17)</f>
        <v>0</v>
      </c>
      <c r="F18" s="92"/>
      <c r="G18" s="92"/>
      <c r="H18" s="93">
        <f>SUM(H12:H17)</f>
        <v>0</v>
      </c>
      <c r="I18" s="4"/>
    </row>
    <row r="19" spans="1:10" ht="22.5" customHeight="1" thickBot="1" x14ac:dyDescent="0.25">
      <c r="A19" s="4"/>
      <c r="B19" s="4"/>
      <c r="C19" s="4"/>
      <c r="D19" s="4"/>
      <c r="E19" s="4"/>
      <c r="F19" s="47" t="s">
        <v>11</v>
      </c>
      <c r="G19" s="46" t="s">
        <v>127</v>
      </c>
      <c r="H19" s="45" t="s">
        <v>74</v>
      </c>
      <c r="I19" s="3"/>
    </row>
    <row r="20" spans="1:10" ht="15.75" thickBot="1" x14ac:dyDescent="0.25">
      <c r="A20" s="4"/>
      <c r="B20" s="4"/>
      <c r="C20" s="4"/>
      <c r="D20" s="4"/>
      <c r="E20" s="4"/>
      <c r="F20" s="48">
        <f>SUM(J12:J17)</f>
        <v>0</v>
      </c>
      <c r="G20" s="34">
        <f>IF(H20=500,E18+F20+H18-500,D8)</f>
        <v>0</v>
      </c>
      <c r="H20" s="50">
        <f>IF(E18+F20+H18-D8&gt;500,500,E18+F20+H18-D8)</f>
        <v>0</v>
      </c>
      <c r="I20" s="5"/>
      <c r="J20" s="106"/>
    </row>
    <row r="21" spans="1:10" ht="6" customHeight="1" thickBot="1" x14ac:dyDescent="0.25">
      <c r="A21" s="4"/>
      <c r="B21" s="4"/>
      <c r="C21" s="4"/>
      <c r="D21" s="4"/>
      <c r="E21" s="4"/>
      <c r="F21" s="4"/>
      <c r="G21" s="4"/>
      <c r="H21" s="4"/>
      <c r="I21" s="4"/>
    </row>
    <row r="22" spans="1:10" ht="24" x14ac:dyDescent="0.2">
      <c r="A22" s="150" t="s">
        <v>42</v>
      </c>
      <c r="B22" s="151"/>
      <c r="C22" s="151"/>
      <c r="D22" s="81" t="s">
        <v>6</v>
      </c>
      <c r="E22" s="81" t="s">
        <v>7</v>
      </c>
      <c r="F22" s="81" t="s">
        <v>8</v>
      </c>
      <c r="G22" s="81" t="s">
        <v>9</v>
      </c>
      <c r="H22" s="82" t="s">
        <v>10</v>
      </c>
      <c r="I22" s="3"/>
    </row>
    <row r="23" spans="1:10" ht="15" customHeight="1" x14ac:dyDescent="0.2">
      <c r="A23" s="116"/>
      <c r="B23" s="117"/>
      <c r="C23" s="117"/>
      <c r="D23" s="32"/>
      <c r="E23" s="74"/>
      <c r="F23" s="32"/>
      <c r="G23" s="36"/>
      <c r="H23" s="80">
        <f>G23*F23</f>
        <v>0</v>
      </c>
      <c r="I23" s="4"/>
      <c r="J23" s="105">
        <f>ROUND(H23*E44,2)</f>
        <v>0</v>
      </c>
    </row>
    <row r="24" spans="1:10" ht="15" customHeight="1" x14ac:dyDescent="0.2">
      <c r="A24" s="116"/>
      <c r="B24" s="117"/>
      <c r="C24" s="117"/>
      <c r="D24" s="32"/>
      <c r="E24" s="74"/>
      <c r="F24" s="32"/>
      <c r="G24" s="36"/>
      <c r="H24" s="80">
        <f>G24*F24</f>
        <v>0</v>
      </c>
      <c r="I24" s="4"/>
      <c r="J24" s="105">
        <f>ROUND(H24*E44,2)</f>
        <v>0</v>
      </c>
    </row>
    <row r="25" spans="1:10" ht="15" customHeight="1" x14ac:dyDescent="0.2">
      <c r="A25" s="116"/>
      <c r="B25" s="117"/>
      <c r="C25" s="117"/>
      <c r="D25" s="32"/>
      <c r="E25" s="74"/>
      <c r="F25" s="32"/>
      <c r="G25" s="36"/>
      <c r="H25" s="80">
        <f>G25*F25</f>
        <v>0</v>
      </c>
      <c r="I25" s="4"/>
      <c r="J25" s="105">
        <f>ROUND(H25*E44,2)</f>
        <v>0</v>
      </c>
    </row>
    <row r="26" spans="1:10" ht="15" customHeight="1" x14ac:dyDescent="0.2">
      <c r="A26" s="116"/>
      <c r="B26" s="117"/>
      <c r="C26" s="117"/>
      <c r="D26" s="32"/>
      <c r="E26" s="74"/>
      <c r="F26" s="32"/>
      <c r="G26" s="36"/>
      <c r="H26" s="80">
        <f>G26*F26</f>
        <v>0</v>
      </c>
      <c r="I26" s="4"/>
      <c r="J26" s="105">
        <f>ROUND(H26*E44,2)</f>
        <v>0</v>
      </c>
    </row>
    <row r="27" spans="1:10" ht="12.75" thickBot="1" x14ac:dyDescent="0.25">
      <c r="A27" s="152" t="s">
        <v>76</v>
      </c>
      <c r="B27" s="153"/>
      <c r="C27" s="153"/>
      <c r="D27" s="153"/>
      <c r="E27" s="91">
        <f>SUM(E22:E26)</f>
        <v>0</v>
      </c>
      <c r="F27" s="92"/>
      <c r="G27" s="92"/>
      <c r="H27" s="93">
        <f>SUM(H23:H26)</f>
        <v>0</v>
      </c>
      <c r="I27" s="4"/>
    </row>
    <row r="28" spans="1:10" ht="23.25" customHeight="1" thickBot="1" x14ac:dyDescent="0.25">
      <c r="A28" s="4"/>
      <c r="B28" s="4"/>
      <c r="C28" s="4"/>
      <c r="D28" s="4"/>
      <c r="E28" s="4"/>
      <c r="F28" s="47" t="s">
        <v>11</v>
      </c>
      <c r="G28" s="46" t="s">
        <v>127</v>
      </c>
      <c r="H28" s="45" t="s">
        <v>121</v>
      </c>
      <c r="I28" s="3"/>
    </row>
    <row r="29" spans="1:10" ht="15.75" thickBot="1" x14ac:dyDescent="0.25">
      <c r="A29" s="4"/>
      <c r="B29" s="4"/>
      <c r="C29" s="4"/>
      <c r="D29" s="4"/>
      <c r="E29" s="4"/>
      <c r="F29" s="48">
        <f>SUM(J23:J26)</f>
        <v>0</v>
      </c>
      <c r="G29" s="37">
        <f>IF(J29&lt;0,0,J29)</f>
        <v>0</v>
      </c>
      <c r="H29" s="50">
        <f>IF(G29&lt;0,E27+F29+H27,E27+F29+H27-G29)</f>
        <v>0</v>
      </c>
      <c r="I29" s="4"/>
      <c r="J29" s="107">
        <f>IF(H20&lt;500,E27+F29+H27-(500-H20),E27+F29+H27)</f>
        <v>-500</v>
      </c>
    </row>
    <row r="30" spans="1:10" ht="5.25" customHeight="1" thickBot="1" x14ac:dyDescent="0.25">
      <c r="A30" s="4"/>
      <c r="B30" s="4"/>
      <c r="C30" s="4"/>
      <c r="D30" s="4"/>
      <c r="E30" s="4"/>
      <c r="F30" s="4"/>
      <c r="G30" s="4"/>
      <c r="H30" s="4"/>
      <c r="I30" s="4"/>
    </row>
    <row r="31" spans="1:10" ht="24" x14ac:dyDescent="0.2">
      <c r="A31" s="161" t="s">
        <v>43</v>
      </c>
      <c r="B31" s="162"/>
      <c r="C31" s="162"/>
      <c r="D31" s="81" t="s">
        <v>6</v>
      </c>
      <c r="E31" s="81" t="s">
        <v>7</v>
      </c>
      <c r="F31" s="81" t="s">
        <v>8</v>
      </c>
      <c r="G31" s="81" t="s">
        <v>9</v>
      </c>
      <c r="H31" s="82" t="s">
        <v>10</v>
      </c>
      <c r="I31" s="3"/>
    </row>
    <row r="32" spans="1:10" ht="15" customHeight="1" x14ac:dyDescent="0.2">
      <c r="A32" s="116"/>
      <c r="B32" s="117"/>
      <c r="C32" s="117"/>
      <c r="D32" s="38"/>
      <c r="E32" s="74"/>
      <c r="F32" s="38"/>
      <c r="G32" s="36"/>
      <c r="H32" s="80">
        <f>G32*F32</f>
        <v>0</v>
      </c>
      <c r="I32" s="4"/>
      <c r="J32" s="105">
        <f>ROUND(H32*E44,2)</f>
        <v>0</v>
      </c>
    </row>
    <row r="33" spans="1:11" ht="15" customHeight="1" x14ac:dyDescent="0.2">
      <c r="A33" s="116"/>
      <c r="B33" s="117"/>
      <c r="C33" s="117"/>
      <c r="D33" s="38"/>
      <c r="E33" s="74"/>
      <c r="F33" s="38"/>
      <c r="G33" s="36"/>
      <c r="H33" s="80">
        <f>G33*F33</f>
        <v>0</v>
      </c>
      <c r="I33" s="4"/>
      <c r="J33" s="105">
        <f>ROUND(H33*E44,2)</f>
        <v>0</v>
      </c>
    </row>
    <row r="34" spans="1:11" ht="15" customHeight="1" x14ac:dyDescent="0.2">
      <c r="A34" s="116"/>
      <c r="B34" s="117"/>
      <c r="C34" s="117"/>
      <c r="D34" s="38"/>
      <c r="E34" s="74"/>
      <c r="F34" s="38"/>
      <c r="G34" s="36"/>
      <c r="H34" s="80">
        <f>G34*F34</f>
        <v>0</v>
      </c>
      <c r="I34" s="4"/>
      <c r="J34" s="105">
        <f>ROUND(H34*E44,2)</f>
        <v>0</v>
      </c>
    </row>
    <row r="35" spans="1:11" ht="12.75" thickBot="1" x14ac:dyDescent="0.25">
      <c r="A35" s="152" t="s">
        <v>77</v>
      </c>
      <c r="B35" s="153"/>
      <c r="C35" s="153"/>
      <c r="D35" s="153"/>
      <c r="E35" s="91">
        <f>SUM(E30:E34)</f>
        <v>0</v>
      </c>
      <c r="F35" s="92"/>
      <c r="G35" s="92"/>
      <c r="H35" s="93">
        <f>SUM(H31:H34)</f>
        <v>0</v>
      </c>
      <c r="I35" s="4"/>
      <c r="K35" s="39"/>
    </row>
    <row r="36" spans="1:11" ht="24" customHeight="1" thickBot="1" x14ac:dyDescent="0.25">
      <c r="A36" s="4"/>
      <c r="B36" s="4"/>
      <c r="C36" s="4"/>
      <c r="D36" s="4"/>
      <c r="E36" s="4"/>
      <c r="F36" s="47" t="s">
        <v>11</v>
      </c>
      <c r="G36" s="46" t="s">
        <v>127</v>
      </c>
      <c r="H36" s="45" t="s">
        <v>122</v>
      </c>
      <c r="I36" s="3"/>
    </row>
    <row r="37" spans="1:11" ht="15.75" thickBot="1" x14ac:dyDescent="0.25">
      <c r="A37" s="4"/>
      <c r="B37" s="4"/>
      <c r="C37" s="4"/>
      <c r="D37" s="4"/>
      <c r="E37" s="4"/>
      <c r="F37" s="49">
        <f>SUM(J32:J34)</f>
        <v>0</v>
      </c>
      <c r="G37" s="37">
        <f>IF(J37&lt;0,0,J37)</f>
        <v>0</v>
      </c>
      <c r="H37" s="50">
        <f>IF(G37&lt;0,E35+F37+H35,E35+F37+H35-G37)</f>
        <v>0</v>
      </c>
      <c r="I37" s="4"/>
      <c r="J37" s="107">
        <f>IF(H27&lt;500,E35+F37+H35-(500-H20-H29),E35+F37+H35)</f>
        <v>-500</v>
      </c>
    </row>
    <row r="38" spans="1:11" ht="6.75" customHeight="1" x14ac:dyDescent="0.2">
      <c r="A38" s="4"/>
      <c r="B38" s="4"/>
      <c r="C38" s="4"/>
      <c r="D38" s="4"/>
      <c r="E38" s="4"/>
      <c r="F38" s="4"/>
      <c r="G38" s="4"/>
      <c r="H38" s="4"/>
      <c r="I38" s="4"/>
    </row>
    <row r="39" spans="1:11" x14ac:dyDescent="0.2">
      <c r="A39" s="157" t="s">
        <v>132</v>
      </c>
      <c r="B39" s="157"/>
      <c r="C39" s="157"/>
      <c r="D39" s="51" t="s">
        <v>7</v>
      </c>
      <c r="E39" s="51" t="s">
        <v>80</v>
      </c>
      <c r="F39" s="52" t="s">
        <v>11</v>
      </c>
      <c r="G39" s="51" t="s">
        <v>128</v>
      </c>
      <c r="H39" s="52" t="s">
        <v>13</v>
      </c>
      <c r="I39" s="40"/>
    </row>
    <row r="40" spans="1:11" ht="9" customHeight="1" x14ac:dyDescent="0.2">
      <c r="A40" s="158"/>
      <c r="B40" s="158"/>
      <c r="C40" s="158"/>
      <c r="D40" s="160">
        <f>E18+E27+E35</f>
        <v>0</v>
      </c>
      <c r="E40" s="160">
        <f>H18+H27+H35</f>
        <v>0</v>
      </c>
      <c r="F40" s="160">
        <f>F20+F29+F37</f>
        <v>0</v>
      </c>
      <c r="G40" s="160">
        <f>G20+G29+G37</f>
        <v>0</v>
      </c>
      <c r="H40" s="160">
        <f>H20+H29+H37</f>
        <v>0</v>
      </c>
      <c r="I40" s="41"/>
    </row>
    <row r="41" spans="1:11" ht="9" customHeight="1" x14ac:dyDescent="0.2">
      <c r="A41" s="158"/>
      <c r="B41" s="158"/>
      <c r="C41" s="158"/>
      <c r="D41" s="160"/>
      <c r="E41" s="160"/>
      <c r="F41" s="160"/>
      <c r="G41" s="160"/>
      <c r="H41" s="160"/>
      <c r="I41" s="41"/>
    </row>
    <row r="42" spans="1:11" ht="9" customHeight="1" x14ac:dyDescent="0.2">
      <c r="A42" s="158"/>
      <c r="B42" s="158"/>
      <c r="C42" s="158"/>
      <c r="D42" s="4"/>
    </row>
    <row r="43" spans="1:11" ht="9" customHeight="1" x14ac:dyDescent="0.2">
      <c r="A43" s="159"/>
      <c r="B43" s="159"/>
      <c r="C43" s="159"/>
      <c r="D43" s="4"/>
      <c r="E43" s="4"/>
      <c r="F43" s="4"/>
      <c r="G43" s="4"/>
      <c r="H43" s="4"/>
    </row>
    <row r="44" spans="1:11" ht="9" customHeight="1" x14ac:dyDescent="0.2">
      <c r="A44" s="147"/>
      <c r="B44" s="146"/>
      <c r="C44" s="147"/>
      <c r="D44" s="145" t="s">
        <v>53</v>
      </c>
      <c r="E44" s="169">
        <f>Invoice!G9</f>
        <v>0</v>
      </c>
      <c r="F44" s="172" t="s">
        <v>120</v>
      </c>
      <c r="G44" s="170">
        <f>Invoice!B9</f>
        <v>0</v>
      </c>
      <c r="H44" s="171"/>
      <c r="I44" s="42"/>
    </row>
    <row r="45" spans="1:11" ht="11.25" customHeight="1" x14ac:dyDescent="0.2">
      <c r="A45" s="147"/>
      <c r="B45" s="147"/>
      <c r="C45" s="147"/>
      <c r="D45" s="145"/>
      <c r="E45" s="169"/>
      <c r="F45" s="172"/>
      <c r="G45" s="171"/>
      <c r="H45" s="171"/>
      <c r="I45" s="42"/>
    </row>
    <row r="49" spans="1:5" x14ac:dyDescent="0.2">
      <c r="A49" s="43"/>
    </row>
    <row r="50" spans="1:5" x14ac:dyDescent="0.2">
      <c r="E50" s="44"/>
    </row>
  </sheetData>
  <sheetProtection sheet="1" objects="1" scenarios="1"/>
  <mergeCells count="55">
    <mergeCell ref="E1:H1"/>
    <mergeCell ref="B2:C2"/>
    <mergeCell ref="G6:H6"/>
    <mergeCell ref="E5:F5"/>
    <mergeCell ref="F3:H3"/>
    <mergeCell ref="A1:C1"/>
    <mergeCell ref="F2:H2"/>
    <mergeCell ref="B3:C3"/>
    <mergeCell ref="B4:C4"/>
    <mergeCell ref="G4:H4"/>
    <mergeCell ref="E4:F4"/>
    <mergeCell ref="A5:C5"/>
    <mergeCell ref="B6:C6"/>
    <mergeCell ref="G5:H5"/>
    <mergeCell ref="E6:F6"/>
    <mergeCell ref="E8:F8"/>
    <mergeCell ref="G8:H8"/>
    <mergeCell ref="A10:H10"/>
    <mergeCell ref="E7:F7"/>
    <mergeCell ref="A22:C22"/>
    <mergeCell ref="A11:C11"/>
    <mergeCell ref="B7:C7"/>
    <mergeCell ref="B8:C8"/>
    <mergeCell ref="G7:H7"/>
    <mergeCell ref="A23:C23"/>
    <mergeCell ref="A24:C24"/>
    <mergeCell ref="A12:C12"/>
    <mergeCell ref="A13:C13"/>
    <mergeCell ref="A14:C14"/>
    <mergeCell ref="A15:C15"/>
    <mergeCell ref="A16:C16"/>
    <mergeCell ref="A18:D18"/>
    <mergeCell ref="A17:C17"/>
    <mergeCell ref="A25:C25"/>
    <mergeCell ref="A26:C26"/>
    <mergeCell ref="A34:C34"/>
    <mergeCell ref="A31:C31"/>
    <mergeCell ref="A32:C32"/>
    <mergeCell ref="A27:D27"/>
    <mergeCell ref="A33:C33"/>
    <mergeCell ref="G44:H45"/>
    <mergeCell ref="D40:D41"/>
    <mergeCell ref="E40:E41"/>
    <mergeCell ref="F40:F41"/>
    <mergeCell ref="G40:G41"/>
    <mergeCell ref="H40:H41"/>
    <mergeCell ref="F44:F45"/>
    <mergeCell ref="A44:A45"/>
    <mergeCell ref="A35:D35"/>
    <mergeCell ref="B44:C45"/>
    <mergeCell ref="D44:D45"/>
    <mergeCell ref="E44:E45"/>
    <mergeCell ref="A42:C43"/>
    <mergeCell ref="A39:C39"/>
    <mergeCell ref="A40:C41"/>
  </mergeCells>
  <conditionalFormatting sqref="H29 H37 H20">
    <cfRule type="cellIs" dxfId="0" priority="2" stopIfTrue="1" operator="greaterThanOrEqual">
      <formula>500</formula>
    </cfRule>
  </conditionalFormatting>
  <dataValidations count="1">
    <dataValidation allowBlank="1" showInputMessage="1" sqref="B2:C2"/>
  </dataValidations>
  <pageMargins left="0.59" right="0.39" top="0.75" bottom="0.75" header="0.3" footer="0.3"/>
  <pageSetup orientation="portrait" r:id="rId1"/>
  <headerFooter differentFirst="1">
    <firstHeader>&amp;L&amp;"-,Bold"&amp;14Repair Notification Form&amp;C&amp;"-,Bold"&amp;14Fax To: 888.336.8334</first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Dropdown!$C$1:$C$10</xm:f>
          </x14:formula1>
          <xm:sqref>G5:H5</xm:sqref>
        </x14:dataValidation>
        <x14:dataValidation type="list" allowBlank="1" showInputMessage="1">
          <x14:formula1>
            <xm:f>Dropdown!$A$1:$A$149</xm:f>
          </x14:formula1>
          <xm:sqref>A12:C17 A23:C26 A32:C34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L31"/>
  <sheetViews>
    <sheetView showZeros="0" tabSelected="1" view="pageLayout" zoomScaleNormal="100" workbookViewId="0">
      <selection activeCell="E8" sqref="E8:F8"/>
    </sheetView>
  </sheetViews>
  <sheetFormatPr defaultRowHeight="15" x14ac:dyDescent="0.25"/>
  <cols>
    <col min="1" max="1" width="6.140625" style="6" customWidth="1"/>
    <col min="2" max="2" width="13.85546875" style="6" customWidth="1"/>
    <col min="3" max="3" width="13.7109375" style="6" customWidth="1"/>
    <col min="4" max="4" width="14" style="6" customWidth="1"/>
    <col min="5" max="5" width="14.140625" style="6" customWidth="1"/>
    <col min="6" max="7" width="13.7109375" style="6" customWidth="1"/>
    <col min="8" max="8" width="13.42578125" style="6" customWidth="1"/>
    <col min="9" max="9" width="14.140625" style="6" customWidth="1"/>
    <col min="10" max="16384" width="9.140625" style="6"/>
  </cols>
  <sheetData>
    <row r="1" spans="1:12" ht="30" x14ac:dyDescent="0.4">
      <c r="H1" s="7"/>
    </row>
    <row r="2" spans="1:12" ht="21" customHeight="1" x14ac:dyDescent="0.25"/>
    <row r="3" spans="1:12" ht="17.25" customHeight="1" x14ac:dyDescent="0.25">
      <c r="C3" s="8"/>
    </row>
    <row r="4" spans="1:12" ht="15" customHeight="1" x14ac:dyDescent="0.25">
      <c r="A4" s="85" t="s">
        <v>117</v>
      </c>
      <c r="B4" s="180"/>
      <c r="C4" s="181"/>
      <c r="D4" s="77"/>
      <c r="H4" s="176" t="s">
        <v>66</v>
      </c>
      <c r="I4" s="176"/>
    </row>
    <row r="5" spans="1:12" ht="15" customHeight="1" x14ac:dyDescent="0.25">
      <c r="A5" s="76" t="s">
        <v>118</v>
      </c>
      <c r="B5" s="189"/>
      <c r="C5" s="190"/>
      <c r="D5" s="190"/>
      <c r="E5" s="9"/>
      <c r="F5" s="9"/>
      <c r="G5" s="9"/>
      <c r="H5" s="16"/>
      <c r="I5" s="16"/>
    </row>
    <row r="6" spans="1:12" ht="15" customHeight="1" x14ac:dyDescent="0.25">
      <c r="A6" s="86" t="s">
        <v>50</v>
      </c>
      <c r="B6" s="184"/>
      <c r="C6" s="185"/>
      <c r="D6" s="98"/>
      <c r="E6" s="193" t="s">
        <v>51</v>
      </c>
      <c r="F6" s="193"/>
      <c r="G6" s="65" t="s">
        <v>12</v>
      </c>
      <c r="H6" s="194" t="s">
        <v>54</v>
      </c>
      <c r="I6" s="195"/>
      <c r="K6" s="21"/>
      <c r="L6" s="21"/>
    </row>
    <row r="7" spans="1:12" ht="16.5" customHeight="1" x14ac:dyDescent="0.25">
      <c r="A7" s="86" t="s">
        <v>49</v>
      </c>
      <c r="B7" s="184"/>
      <c r="C7" s="185"/>
      <c r="D7" s="98"/>
      <c r="E7" s="191"/>
      <c r="F7" s="191"/>
      <c r="G7" s="96"/>
      <c r="H7" s="192" t="s">
        <v>55</v>
      </c>
      <c r="I7" s="192"/>
    </row>
    <row r="8" spans="1:12" ht="15" customHeight="1" x14ac:dyDescent="0.25">
      <c r="A8" s="87" t="s">
        <v>48</v>
      </c>
      <c r="B8" s="182"/>
      <c r="C8" s="183"/>
      <c r="D8" s="78"/>
      <c r="E8" s="193" t="s">
        <v>52</v>
      </c>
      <c r="F8" s="193"/>
      <c r="G8" s="65" t="s">
        <v>53</v>
      </c>
      <c r="H8" s="192"/>
      <c r="I8" s="192"/>
    </row>
    <row r="9" spans="1:12" ht="16.5" customHeight="1" x14ac:dyDescent="0.25">
      <c r="A9" s="87" t="s">
        <v>119</v>
      </c>
      <c r="B9" s="184"/>
      <c r="C9" s="185"/>
      <c r="D9" s="77"/>
      <c r="E9" s="191"/>
      <c r="F9" s="191"/>
      <c r="G9" s="97"/>
      <c r="H9" s="192" t="s">
        <v>56</v>
      </c>
      <c r="I9" s="192"/>
      <c r="K9" s="21"/>
    </row>
    <row r="10" spans="1:12" ht="14.25" customHeight="1" x14ac:dyDescent="0.3">
      <c r="A10" s="196"/>
      <c r="B10" s="196"/>
      <c r="C10" s="196"/>
      <c r="D10" s="88"/>
      <c r="E10" s="11"/>
      <c r="F10" s="11"/>
      <c r="G10" s="10"/>
      <c r="H10" s="192"/>
      <c r="I10" s="192"/>
    </row>
    <row r="11" spans="1:12" s="12" customFormat="1" ht="18.75" customHeight="1" x14ac:dyDescent="0.2">
      <c r="A11" s="55" t="s">
        <v>57</v>
      </c>
      <c r="B11" s="56" t="s">
        <v>58</v>
      </c>
      <c r="C11" s="55" t="s">
        <v>59</v>
      </c>
      <c r="D11" s="55" t="s">
        <v>60</v>
      </c>
      <c r="E11" s="55" t="s">
        <v>61</v>
      </c>
      <c r="F11" s="55" t="s">
        <v>62</v>
      </c>
      <c r="G11" s="61" t="s">
        <v>63</v>
      </c>
      <c r="H11" s="55" t="s">
        <v>64</v>
      </c>
      <c r="I11" s="55" t="s">
        <v>65</v>
      </c>
      <c r="J11" s="66"/>
    </row>
    <row r="12" spans="1:12" ht="24" customHeight="1" x14ac:dyDescent="0.25">
      <c r="A12" s="59">
        <v>1</v>
      </c>
      <c r="B12" s="57">
        <f>'Repair 1'!B2</f>
        <v>0</v>
      </c>
      <c r="C12" s="73">
        <f>'Repair 1'!B44</f>
        <v>0</v>
      </c>
      <c r="D12" s="53">
        <f>'Repair 1'!B3</f>
        <v>0</v>
      </c>
      <c r="E12" s="54">
        <f>'Repair 1'!D40</f>
        <v>0</v>
      </c>
      <c r="F12" s="54">
        <f>'Repair 1'!E40</f>
        <v>0</v>
      </c>
      <c r="G12" s="54">
        <f>'Repair 1'!F40</f>
        <v>0</v>
      </c>
      <c r="H12" s="54">
        <f>'Repair 1'!G40</f>
        <v>0</v>
      </c>
      <c r="I12" s="67">
        <f>'Repair 1'!H40</f>
        <v>0</v>
      </c>
      <c r="J12" s="21"/>
      <c r="K12" s="21"/>
    </row>
    <row r="13" spans="1:12" ht="24" customHeight="1" x14ac:dyDescent="0.25">
      <c r="A13" s="60">
        <v>2</v>
      </c>
      <c r="B13" s="58">
        <f>'Repair 2'!B2</f>
        <v>0</v>
      </c>
      <c r="C13" s="71">
        <f>'Repair 2'!B44</f>
        <v>0</v>
      </c>
      <c r="D13" s="23">
        <f>'Repair 2'!B3</f>
        <v>0</v>
      </c>
      <c r="E13" s="24">
        <f>'Repair 2'!D40</f>
        <v>0</v>
      </c>
      <c r="F13" s="24">
        <f>'Repair 2'!E40</f>
        <v>0</v>
      </c>
      <c r="G13" s="24">
        <f>'Repair 2'!F40</f>
        <v>0</v>
      </c>
      <c r="H13" s="24">
        <f>'Repair 2'!G40</f>
        <v>0</v>
      </c>
      <c r="I13" s="68">
        <f>'Repair 2'!H40</f>
        <v>0</v>
      </c>
      <c r="J13" s="21"/>
    </row>
    <row r="14" spans="1:12" ht="24" customHeight="1" x14ac:dyDescent="0.25">
      <c r="A14" s="60">
        <v>3</v>
      </c>
      <c r="B14" s="58">
        <f>'Repair 3'!B2</f>
        <v>0</v>
      </c>
      <c r="C14" s="71">
        <f>'Repair 3'!B44</f>
        <v>0</v>
      </c>
      <c r="D14" s="23">
        <f>'Repair 3'!B3</f>
        <v>0</v>
      </c>
      <c r="E14" s="24">
        <f>'Repair 3'!D40</f>
        <v>0</v>
      </c>
      <c r="F14" s="24">
        <f>'Repair 3'!E40</f>
        <v>0</v>
      </c>
      <c r="G14" s="24">
        <f>'Repair 3'!F40</f>
        <v>0</v>
      </c>
      <c r="H14" s="24">
        <f>'Repair 3'!G40</f>
        <v>0</v>
      </c>
      <c r="I14" s="68">
        <f>'Repair 3'!H40</f>
        <v>0</v>
      </c>
      <c r="J14" s="21"/>
      <c r="K14" s="21"/>
    </row>
    <row r="15" spans="1:12" ht="24" customHeight="1" x14ac:dyDescent="0.25">
      <c r="A15" s="60">
        <v>4</v>
      </c>
      <c r="B15" s="58">
        <f>'Repair 4'!B2</f>
        <v>0</v>
      </c>
      <c r="C15" s="71">
        <f>'Repair 4'!B44</f>
        <v>0</v>
      </c>
      <c r="D15" s="23">
        <f>'Repair 4'!B3</f>
        <v>0</v>
      </c>
      <c r="E15" s="24">
        <f>'Repair 4'!D40</f>
        <v>0</v>
      </c>
      <c r="F15" s="24">
        <f>'Repair 4'!E40</f>
        <v>0</v>
      </c>
      <c r="G15" s="24">
        <f>'Repair 4'!F40</f>
        <v>0</v>
      </c>
      <c r="H15" s="24">
        <f>'Repair 4'!G40</f>
        <v>0</v>
      </c>
      <c r="I15" s="68">
        <f>'Repair 4'!H40</f>
        <v>0</v>
      </c>
      <c r="J15" s="21"/>
    </row>
    <row r="16" spans="1:12" ht="24" customHeight="1" x14ac:dyDescent="0.25">
      <c r="A16" s="60">
        <v>5</v>
      </c>
      <c r="B16" s="58">
        <f>'Repair 5'!B2</f>
        <v>0</v>
      </c>
      <c r="C16" s="71">
        <f>'Repair 5'!B44</f>
        <v>0</v>
      </c>
      <c r="D16" s="23">
        <f>'Repair 5'!B3</f>
        <v>0</v>
      </c>
      <c r="E16" s="24">
        <f>'Repair 5'!D40</f>
        <v>0</v>
      </c>
      <c r="F16" s="24">
        <f>'Repair 5'!E40</f>
        <v>0</v>
      </c>
      <c r="G16" s="24">
        <f>'Repair 5'!F40</f>
        <v>0</v>
      </c>
      <c r="H16" s="24">
        <f>'Repair 5'!G40</f>
        <v>0</v>
      </c>
      <c r="I16" s="68">
        <f>'Repair 5'!H40</f>
        <v>0</v>
      </c>
      <c r="J16" s="21"/>
    </row>
    <row r="17" spans="1:10" ht="24" customHeight="1" x14ac:dyDescent="0.25">
      <c r="A17" s="60">
        <v>6</v>
      </c>
      <c r="B17" s="58">
        <f>'Repair 6'!B2</f>
        <v>0</v>
      </c>
      <c r="C17" s="71">
        <f>'Repair 6'!B44</f>
        <v>0</v>
      </c>
      <c r="D17" s="23">
        <f>'Repair 6'!B3</f>
        <v>0</v>
      </c>
      <c r="E17" s="24">
        <f>'Repair 6'!D40</f>
        <v>0</v>
      </c>
      <c r="F17" s="24">
        <f>'Repair 6'!E40</f>
        <v>0</v>
      </c>
      <c r="G17" s="24">
        <f>'Repair 6'!F40</f>
        <v>0</v>
      </c>
      <c r="H17" s="24">
        <f>'Repair 6'!G40</f>
        <v>0</v>
      </c>
      <c r="I17" s="68">
        <f>'Repair 6'!H40</f>
        <v>0</v>
      </c>
      <c r="J17" s="21"/>
    </row>
    <row r="18" spans="1:10" ht="24" customHeight="1" x14ac:dyDescent="0.25">
      <c r="A18" s="60">
        <v>7</v>
      </c>
      <c r="B18" s="58">
        <f>'Repair 7'!B2</f>
        <v>0</v>
      </c>
      <c r="C18" s="71">
        <f>'Repair 7'!B44</f>
        <v>0</v>
      </c>
      <c r="D18" s="23">
        <f>'Repair 7'!B3</f>
        <v>0</v>
      </c>
      <c r="E18" s="24">
        <f>'Repair 7'!D40</f>
        <v>0</v>
      </c>
      <c r="F18" s="24">
        <f>'Repair 7'!E40</f>
        <v>0</v>
      </c>
      <c r="G18" s="24">
        <f>'Repair 7'!F40</f>
        <v>0</v>
      </c>
      <c r="H18" s="24">
        <f>'Repair 7'!G40</f>
        <v>0</v>
      </c>
      <c r="I18" s="68">
        <f>'Repair 7'!H40</f>
        <v>0</v>
      </c>
      <c r="J18" s="21"/>
    </row>
    <row r="19" spans="1:10" ht="24" customHeight="1" x14ac:dyDescent="0.25">
      <c r="A19" s="60">
        <v>8</v>
      </c>
      <c r="B19" s="58">
        <f>'Repair 8'!B2</f>
        <v>0</v>
      </c>
      <c r="C19" s="71">
        <f>'Repair 8'!B44</f>
        <v>0</v>
      </c>
      <c r="D19" s="23">
        <f>'Repair 8'!B3</f>
        <v>0</v>
      </c>
      <c r="E19" s="24">
        <f>'Repair 8'!D40</f>
        <v>0</v>
      </c>
      <c r="F19" s="24">
        <f>'Repair 8'!E40</f>
        <v>0</v>
      </c>
      <c r="G19" s="24">
        <f>'Repair 8'!F40</f>
        <v>0</v>
      </c>
      <c r="H19" s="24">
        <f>'Repair 8'!G40</f>
        <v>0</v>
      </c>
      <c r="I19" s="68">
        <f>'Repair 8'!H40</f>
        <v>0</v>
      </c>
      <c r="J19" s="21"/>
    </row>
    <row r="20" spans="1:10" ht="24" customHeight="1" x14ac:dyDescent="0.25">
      <c r="A20" s="60">
        <v>9</v>
      </c>
      <c r="B20" s="58">
        <f>'Repair 9'!B2</f>
        <v>0</v>
      </c>
      <c r="C20" s="71">
        <f>'Repair 9'!B44</f>
        <v>0</v>
      </c>
      <c r="D20" s="23">
        <f>'Repair 9'!B3</f>
        <v>0</v>
      </c>
      <c r="E20" s="24">
        <f>'Repair 9'!D40</f>
        <v>0</v>
      </c>
      <c r="F20" s="24">
        <f>'Repair 9'!E40</f>
        <v>0</v>
      </c>
      <c r="G20" s="24">
        <f>'Repair 9'!F40</f>
        <v>0</v>
      </c>
      <c r="H20" s="24">
        <f>'Repair 9'!G40</f>
        <v>0</v>
      </c>
      <c r="I20" s="68">
        <f>'Repair 9'!H40</f>
        <v>0</v>
      </c>
      <c r="J20" s="21"/>
    </row>
    <row r="21" spans="1:10" ht="24" customHeight="1" x14ac:dyDescent="0.25">
      <c r="A21" s="60">
        <v>10</v>
      </c>
      <c r="B21" s="62">
        <f>'Repair 10'!B2</f>
        <v>0</v>
      </c>
      <c r="C21" s="72">
        <f>'Repair 10'!B44</f>
        <v>0</v>
      </c>
      <c r="D21" s="63">
        <f>'Repair 10'!B3</f>
        <v>0</v>
      </c>
      <c r="E21" s="64">
        <f>'Repair 10'!D40</f>
        <v>0</v>
      </c>
      <c r="F21" s="64">
        <f>'Repair 10'!E40</f>
        <v>0</v>
      </c>
      <c r="G21" s="64">
        <f>'Repair 10'!F40</f>
        <v>0</v>
      </c>
      <c r="H21" s="64">
        <f>'Repair 10'!G40</f>
        <v>0</v>
      </c>
      <c r="I21" s="69">
        <f>'Repair 10'!H40</f>
        <v>0</v>
      </c>
      <c r="J21" s="21"/>
    </row>
    <row r="22" spans="1:10" ht="12" customHeight="1" x14ac:dyDescent="0.25">
      <c r="A22" s="13"/>
      <c r="B22" s="187"/>
      <c r="C22" s="187"/>
      <c r="D22" s="188"/>
      <c r="E22" s="203" t="s">
        <v>68</v>
      </c>
      <c r="F22" s="199" t="s">
        <v>67</v>
      </c>
      <c r="G22" s="200"/>
      <c r="H22" s="197" t="s">
        <v>47</v>
      </c>
      <c r="I22" s="198">
        <f>SUM(I12:I21)</f>
        <v>0</v>
      </c>
      <c r="J22" s="21"/>
    </row>
    <row r="23" spans="1:10" ht="12" customHeight="1" x14ac:dyDescent="0.25">
      <c r="A23" s="13"/>
      <c r="B23" s="187"/>
      <c r="C23" s="187"/>
      <c r="D23" s="188"/>
      <c r="E23" s="204"/>
      <c r="F23" s="201"/>
      <c r="G23" s="202"/>
      <c r="H23" s="197"/>
      <c r="I23" s="198"/>
      <c r="J23" s="21"/>
    </row>
    <row r="24" spans="1:10" ht="30" customHeight="1" x14ac:dyDescent="0.25">
      <c r="A24" s="13"/>
      <c r="B24" s="178"/>
      <c r="C24" s="179"/>
      <c r="D24" s="179"/>
      <c r="E24" s="70"/>
      <c r="F24" s="10"/>
      <c r="G24" s="14"/>
      <c r="H24" s="10"/>
      <c r="I24" s="13"/>
    </row>
    <row r="25" spans="1:10" ht="6" customHeight="1" x14ac:dyDescent="0.25">
      <c r="A25" s="13"/>
      <c r="B25" s="17"/>
      <c r="C25" s="18"/>
      <c r="D25" s="18"/>
      <c r="E25" s="19"/>
      <c r="F25" s="10"/>
      <c r="G25" s="14"/>
      <c r="H25" s="10"/>
      <c r="I25" s="13"/>
    </row>
    <row r="26" spans="1:10" ht="22.5" customHeight="1" x14ac:dyDescent="0.25">
      <c r="A26" s="15"/>
      <c r="B26" s="10"/>
      <c r="C26" s="186" t="s">
        <v>221</v>
      </c>
      <c r="D26" s="186"/>
      <c r="E26" s="186"/>
      <c r="F26" s="186"/>
      <c r="G26" s="186"/>
      <c r="H26" s="186"/>
      <c r="I26" s="20"/>
    </row>
    <row r="27" spans="1:10" x14ac:dyDescent="0.25">
      <c r="A27" s="15"/>
      <c r="B27" s="10"/>
      <c r="C27" s="10"/>
      <c r="D27" s="10"/>
      <c r="E27" s="10"/>
      <c r="G27" s="10"/>
      <c r="H27" s="10"/>
      <c r="I27" s="10"/>
    </row>
    <row r="28" spans="1:10" x14ac:dyDescent="0.25">
      <c r="A28" s="15"/>
      <c r="B28" s="10"/>
      <c r="C28" s="10"/>
      <c r="D28" s="10"/>
      <c r="E28" s="10"/>
      <c r="G28" s="10"/>
      <c r="H28" s="10"/>
      <c r="I28" s="10"/>
    </row>
    <row r="30" spans="1:10" ht="21.75" customHeight="1" x14ac:dyDescent="0.25">
      <c r="C30" s="177"/>
      <c r="D30" s="177"/>
      <c r="E30" s="177"/>
      <c r="F30" s="177"/>
      <c r="G30" s="177"/>
      <c r="H30" s="177"/>
    </row>
    <row r="31" spans="1:10" x14ac:dyDescent="0.25">
      <c r="C31" s="177"/>
      <c r="D31" s="177"/>
      <c r="E31" s="177"/>
      <c r="F31" s="177"/>
      <c r="G31" s="177"/>
      <c r="H31" s="177"/>
    </row>
  </sheetData>
  <sheetProtection sheet="1" objects="1" scenarios="1"/>
  <mergeCells count="24">
    <mergeCell ref="H9:I10"/>
    <mergeCell ref="B9:C9"/>
    <mergeCell ref="E7:F7"/>
    <mergeCell ref="H22:H23"/>
    <mergeCell ref="I22:I23"/>
    <mergeCell ref="F22:G23"/>
    <mergeCell ref="E22:E23"/>
    <mergeCell ref="E8:F8"/>
    <mergeCell ref="H4:I4"/>
    <mergeCell ref="C31:H31"/>
    <mergeCell ref="B24:D24"/>
    <mergeCell ref="C30:H30"/>
    <mergeCell ref="B4:C4"/>
    <mergeCell ref="B8:C8"/>
    <mergeCell ref="B6:C6"/>
    <mergeCell ref="B7:C7"/>
    <mergeCell ref="C26:H26"/>
    <mergeCell ref="B22:D23"/>
    <mergeCell ref="B5:D5"/>
    <mergeCell ref="E9:F9"/>
    <mergeCell ref="H7:I8"/>
    <mergeCell ref="E6:F6"/>
    <mergeCell ref="H6:I6"/>
    <mergeCell ref="A10:C10"/>
  </mergeCells>
  <pageMargins left="0.7" right="0.7" top="0.75" bottom="0.75" header="0.3" footer="0.3"/>
  <pageSetup orientation="landscape" r:id="rId1"/>
  <headerFooter differentFirst="1">
    <firstHeader>&amp;C&amp;"-,Bold"&amp;18CAP Invoice Form</firstHead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6" sqref="P6"/>
    </sheetView>
  </sheetViews>
  <sheetFormatPr defaultRowHeight="12.75" x14ac:dyDescent="0.2"/>
  <cols>
    <col min="1" max="8" width="9.140625" style="75"/>
    <col min="9" max="9" width="17.42578125" style="75" customWidth="1"/>
    <col min="10" max="16384" width="9.140625" style="75"/>
  </cols>
  <sheetData/>
  <sheetProtection sheet="1"/>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49"/>
  <sheetViews>
    <sheetView workbookViewId="0">
      <selection activeCell="F23" sqref="F23"/>
    </sheetView>
  </sheetViews>
  <sheetFormatPr defaultRowHeight="15" x14ac:dyDescent="0.25"/>
  <cols>
    <col min="1" max="1" width="41.5703125" customWidth="1"/>
    <col min="3" max="3" width="28.28515625" bestFit="1" customWidth="1"/>
  </cols>
  <sheetData>
    <row r="1" spans="1:3" x14ac:dyDescent="0.25">
      <c r="A1" s="2"/>
      <c r="C1" s="1"/>
    </row>
    <row r="2" spans="1:3" ht="14.25" customHeight="1" x14ac:dyDescent="0.25">
      <c r="A2" s="101" t="s">
        <v>205</v>
      </c>
      <c r="C2" s="1" t="s">
        <v>15</v>
      </c>
    </row>
    <row r="3" spans="1:3" ht="14.25" customHeight="1" x14ac:dyDescent="0.25">
      <c r="A3" s="102" t="s">
        <v>81</v>
      </c>
      <c r="C3" s="1" t="s">
        <v>44</v>
      </c>
    </row>
    <row r="4" spans="1:3" ht="14.25" customHeight="1" x14ac:dyDescent="0.25">
      <c r="A4" s="102" t="s">
        <v>82</v>
      </c>
      <c r="C4" s="1" t="s">
        <v>73</v>
      </c>
    </row>
    <row r="5" spans="1:3" ht="14.25" customHeight="1" x14ac:dyDescent="0.25">
      <c r="A5" s="102" t="s">
        <v>86</v>
      </c>
      <c r="C5" s="1" t="s">
        <v>45</v>
      </c>
    </row>
    <row r="6" spans="1:3" x14ac:dyDescent="0.25">
      <c r="A6" s="102" t="s">
        <v>84</v>
      </c>
      <c r="C6" s="1" t="s">
        <v>46</v>
      </c>
    </row>
    <row r="7" spans="1:3" x14ac:dyDescent="0.25">
      <c r="A7" s="102" t="s">
        <v>85</v>
      </c>
      <c r="C7" s="1" t="s">
        <v>70</v>
      </c>
    </row>
    <row r="8" spans="1:3" x14ac:dyDescent="0.25">
      <c r="A8" s="102" t="s">
        <v>83</v>
      </c>
      <c r="C8" s="1" t="s">
        <v>69</v>
      </c>
    </row>
    <row r="9" spans="1:3" x14ac:dyDescent="0.25">
      <c r="A9" s="102" t="s">
        <v>133</v>
      </c>
      <c r="C9" s="1" t="s">
        <v>71</v>
      </c>
    </row>
    <row r="10" spans="1:3" x14ac:dyDescent="0.25">
      <c r="A10" s="101" t="s">
        <v>206</v>
      </c>
      <c r="C10" s="22" t="s">
        <v>72</v>
      </c>
    </row>
    <row r="11" spans="1:3" x14ac:dyDescent="0.25">
      <c r="A11" s="102" t="s">
        <v>134</v>
      </c>
    </row>
    <row r="12" spans="1:3" x14ac:dyDescent="0.25">
      <c r="A12" s="102" t="s">
        <v>87</v>
      </c>
    </row>
    <row r="13" spans="1:3" x14ac:dyDescent="0.25">
      <c r="A13" s="102" t="s">
        <v>88</v>
      </c>
    </row>
    <row r="14" spans="1:3" x14ac:dyDescent="0.25">
      <c r="A14" s="102" t="s">
        <v>16</v>
      </c>
    </row>
    <row r="15" spans="1:3" x14ac:dyDescent="0.25">
      <c r="A15" s="102" t="s">
        <v>17</v>
      </c>
    </row>
    <row r="16" spans="1:3" x14ac:dyDescent="0.25">
      <c r="A16" s="102" t="s">
        <v>18</v>
      </c>
    </row>
    <row r="17" spans="1:1" x14ac:dyDescent="0.25">
      <c r="A17" s="102" t="s">
        <v>19</v>
      </c>
    </row>
    <row r="18" spans="1:1" x14ac:dyDescent="0.25">
      <c r="A18" s="102" t="s">
        <v>135</v>
      </c>
    </row>
    <row r="19" spans="1:1" x14ac:dyDescent="0.25">
      <c r="A19" s="102" t="s">
        <v>20</v>
      </c>
    </row>
    <row r="20" spans="1:1" x14ac:dyDescent="0.25">
      <c r="A20" s="102" t="s">
        <v>21</v>
      </c>
    </row>
    <row r="21" spans="1:1" x14ac:dyDescent="0.25">
      <c r="A21" s="102" t="s">
        <v>89</v>
      </c>
    </row>
    <row r="22" spans="1:1" x14ac:dyDescent="0.25">
      <c r="A22" s="102" t="s">
        <v>136</v>
      </c>
    </row>
    <row r="23" spans="1:1" x14ac:dyDescent="0.25">
      <c r="A23" s="101" t="s">
        <v>207</v>
      </c>
    </row>
    <row r="24" spans="1:1" x14ac:dyDescent="0.25">
      <c r="A24" s="102" t="s">
        <v>137</v>
      </c>
    </row>
    <row r="25" spans="1:1" x14ac:dyDescent="0.25">
      <c r="A25" s="102" t="s">
        <v>138</v>
      </c>
    </row>
    <row r="26" spans="1:1" x14ac:dyDescent="0.25">
      <c r="A26" s="102" t="s">
        <v>139</v>
      </c>
    </row>
    <row r="27" spans="1:1" x14ac:dyDescent="0.25">
      <c r="A27" s="102" t="s">
        <v>140</v>
      </c>
    </row>
    <row r="28" spans="1:1" x14ac:dyDescent="0.25">
      <c r="A28" s="101" t="s">
        <v>208</v>
      </c>
    </row>
    <row r="29" spans="1:1" x14ac:dyDescent="0.25">
      <c r="A29" s="102" t="s">
        <v>22</v>
      </c>
    </row>
    <row r="30" spans="1:1" x14ac:dyDescent="0.25">
      <c r="A30" s="102" t="s">
        <v>90</v>
      </c>
    </row>
    <row r="31" spans="1:1" x14ac:dyDescent="0.25">
      <c r="A31" s="102" t="s">
        <v>141</v>
      </c>
    </row>
    <row r="32" spans="1:1" x14ac:dyDescent="0.25">
      <c r="A32" s="102" t="s">
        <v>142</v>
      </c>
    </row>
    <row r="33" spans="1:1" x14ac:dyDescent="0.25">
      <c r="A33" s="101" t="s">
        <v>209</v>
      </c>
    </row>
    <row r="34" spans="1:1" x14ac:dyDescent="0.25">
      <c r="A34" s="102" t="s">
        <v>143</v>
      </c>
    </row>
    <row r="35" spans="1:1" x14ac:dyDescent="0.25">
      <c r="A35" s="102" t="s">
        <v>144</v>
      </c>
    </row>
    <row r="36" spans="1:1" x14ac:dyDescent="0.25">
      <c r="A36" s="102" t="s">
        <v>145</v>
      </c>
    </row>
    <row r="37" spans="1:1" x14ac:dyDescent="0.25">
      <c r="A37" s="102" t="s">
        <v>146</v>
      </c>
    </row>
    <row r="38" spans="1:1" x14ac:dyDescent="0.25">
      <c r="A38" s="102" t="s">
        <v>147</v>
      </c>
    </row>
    <row r="39" spans="1:1" x14ac:dyDescent="0.25">
      <c r="A39" s="102" t="s">
        <v>148</v>
      </c>
    </row>
    <row r="40" spans="1:1" ht="16.5" customHeight="1" x14ac:dyDescent="0.25">
      <c r="A40" s="102" t="s">
        <v>23</v>
      </c>
    </row>
    <row r="41" spans="1:1" x14ac:dyDescent="0.25">
      <c r="A41" s="102" t="s">
        <v>149</v>
      </c>
    </row>
    <row r="42" spans="1:1" x14ac:dyDescent="0.25">
      <c r="A42" s="102" t="s">
        <v>150</v>
      </c>
    </row>
    <row r="43" spans="1:1" x14ac:dyDescent="0.25">
      <c r="A43" s="102" t="s">
        <v>151</v>
      </c>
    </row>
    <row r="44" spans="1:1" ht="14.25" customHeight="1" x14ac:dyDescent="0.25">
      <c r="A44" s="102" t="s">
        <v>152</v>
      </c>
    </row>
    <row r="45" spans="1:1" x14ac:dyDescent="0.25">
      <c r="A45" s="102" t="s">
        <v>153</v>
      </c>
    </row>
    <row r="46" spans="1:1" x14ac:dyDescent="0.25">
      <c r="A46" s="101" t="s">
        <v>210</v>
      </c>
    </row>
    <row r="47" spans="1:1" x14ac:dyDescent="0.25">
      <c r="A47" s="102" t="s">
        <v>40</v>
      </c>
    </row>
    <row r="48" spans="1:1" x14ac:dyDescent="0.25">
      <c r="A48" s="102" t="s">
        <v>91</v>
      </c>
    </row>
    <row r="49" spans="1:1" x14ac:dyDescent="0.25">
      <c r="A49" s="102" t="s">
        <v>92</v>
      </c>
    </row>
    <row r="50" spans="1:1" x14ac:dyDescent="0.25">
      <c r="A50" s="102" t="s">
        <v>93</v>
      </c>
    </row>
    <row r="51" spans="1:1" x14ac:dyDescent="0.25">
      <c r="A51" s="102" t="s">
        <v>94</v>
      </c>
    </row>
    <row r="52" spans="1:1" x14ac:dyDescent="0.25">
      <c r="A52" s="102" t="s">
        <v>97</v>
      </c>
    </row>
    <row r="53" spans="1:1" x14ac:dyDescent="0.25">
      <c r="A53" s="102" t="s">
        <v>95</v>
      </c>
    </row>
    <row r="54" spans="1:1" x14ac:dyDescent="0.25">
      <c r="A54" s="102" t="s">
        <v>96</v>
      </c>
    </row>
    <row r="55" spans="1:1" x14ac:dyDescent="0.25">
      <c r="A55" s="102" t="s">
        <v>154</v>
      </c>
    </row>
    <row r="56" spans="1:1" x14ac:dyDescent="0.25">
      <c r="A56" s="102" t="s">
        <v>155</v>
      </c>
    </row>
    <row r="57" spans="1:1" x14ac:dyDescent="0.25">
      <c r="A57" s="102" t="s">
        <v>156</v>
      </c>
    </row>
    <row r="58" spans="1:1" x14ac:dyDescent="0.25">
      <c r="A58" s="102" t="s">
        <v>157</v>
      </c>
    </row>
    <row r="59" spans="1:1" x14ac:dyDescent="0.25">
      <c r="A59" s="101" t="s">
        <v>211</v>
      </c>
    </row>
    <row r="60" spans="1:1" x14ac:dyDescent="0.25">
      <c r="A60" s="102" t="s">
        <v>24</v>
      </c>
    </row>
    <row r="61" spans="1:1" x14ac:dyDescent="0.25">
      <c r="A61" s="102" t="s">
        <v>26</v>
      </c>
    </row>
    <row r="62" spans="1:1" x14ac:dyDescent="0.25">
      <c r="A62" s="102" t="s">
        <v>27</v>
      </c>
    </row>
    <row r="63" spans="1:1" x14ac:dyDescent="0.25">
      <c r="A63" s="101" t="s">
        <v>212</v>
      </c>
    </row>
    <row r="64" spans="1:1" x14ac:dyDescent="0.25">
      <c r="A64" s="102" t="s">
        <v>99</v>
      </c>
    </row>
    <row r="65" spans="1:1" x14ac:dyDescent="0.25">
      <c r="A65" s="102" t="s">
        <v>100</v>
      </c>
    </row>
    <row r="66" spans="1:1" x14ac:dyDescent="0.25">
      <c r="A66" s="102" t="s">
        <v>158</v>
      </c>
    </row>
    <row r="67" spans="1:1" x14ac:dyDescent="0.25">
      <c r="A67" s="102" t="s">
        <v>159</v>
      </c>
    </row>
    <row r="68" spans="1:1" x14ac:dyDescent="0.25">
      <c r="A68" s="102" t="s">
        <v>160</v>
      </c>
    </row>
    <row r="69" spans="1:1" x14ac:dyDescent="0.25">
      <c r="A69" s="102" t="s">
        <v>161</v>
      </c>
    </row>
    <row r="70" spans="1:1" x14ac:dyDescent="0.25">
      <c r="A70" s="102" t="s">
        <v>162</v>
      </c>
    </row>
    <row r="71" spans="1:1" x14ac:dyDescent="0.25">
      <c r="A71" s="102" t="s">
        <v>163</v>
      </c>
    </row>
    <row r="72" spans="1:1" x14ac:dyDescent="0.25">
      <c r="A72" s="102" t="s">
        <v>164</v>
      </c>
    </row>
    <row r="73" spans="1:1" x14ac:dyDescent="0.25">
      <c r="A73" s="102" t="s">
        <v>98</v>
      </c>
    </row>
    <row r="74" spans="1:1" x14ac:dyDescent="0.25">
      <c r="A74" s="102" t="s">
        <v>165</v>
      </c>
    </row>
    <row r="75" spans="1:1" x14ac:dyDescent="0.25">
      <c r="A75" s="102" t="s">
        <v>166</v>
      </c>
    </row>
    <row r="76" spans="1:1" x14ac:dyDescent="0.25">
      <c r="A76" s="102" t="s">
        <v>167</v>
      </c>
    </row>
    <row r="77" spans="1:1" x14ac:dyDescent="0.25">
      <c r="A77" s="102" t="s">
        <v>168</v>
      </c>
    </row>
    <row r="78" spans="1:1" x14ac:dyDescent="0.25">
      <c r="A78" s="102" t="s">
        <v>169</v>
      </c>
    </row>
    <row r="79" spans="1:1" x14ac:dyDescent="0.25">
      <c r="A79" s="101" t="s">
        <v>213</v>
      </c>
    </row>
    <row r="80" spans="1:1" x14ac:dyDescent="0.25">
      <c r="A80" s="102" t="s">
        <v>170</v>
      </c>
    </row>
    <row r="81" spans="1:1" x14ac:dyDescent="0.25">
      <c r="A81" s="102" t="s">
        <v>101</v>
      </c>
    </row>
    <row r="82" spans="1:1" x14ac:dyDescent="0.25">
      <c r="A82" s="102" t="s">
        <v>102</v>
      </c>
    </row>
    <row r="83" spans="1:1" ht="15" customHeight="1" x14ac:dyDescent="0.25">
      <c r="A83" s="102" t="s">
        <v>171</v>
      </c>
    </row>
    <row r="84" spans="1:1" x14ac:dyDescent="0.25">
      <c r="A84" s="102" t="s">
        <v>172</v>
      </c>
    </row>
    <row r="85" spans="1:1" x14ac:dyDescent="0.25">
      <c r="A85" s="102" t="s">
        <v>103</v>
      </c>
    </row>
    <row r="86" spans="1:1" x14ac:dyDescent="0.25">
      <c r="A86" s="102" t="s">
        <v>104</v>
      </c>
    </row>
    <row r="87" spans="1:1" x14ac:dyDescent="0.25">
      <c r="A87" s="102" t="s">
        <v>105</v>
      </c>
    </row>
    <row r="88" spans="1:1" x14ac:dyDescent="0.25">
      <c r="A88" s="102" t="s">
        <v>173</v>
      </c>
    </row>
    <row r="89" spans="1:1" x14ac:dyDescent="0.25">
      <c r="A89" s="102" t="s">
        <v>25</v>
      </c>
    </row>
    <row r="90" spans="1:1" x14ac:dyDescent="0.25">
      <c r="A90" s="102" t="s">
        <v>174</v>
      </c>
    </row>
    <row r="91" spans="1:1" x14ac:dyDescent="0.25">
      <c r="A91" s="102" t="s">
        <v>175</v>
      </c>
    </row>
    <row r="92" spans="1:1" x14ac:dyDescent="0.25">
      <c r="A92" s="102" t="s">
        <v>176</v>
      </c>
    </row>
    <row r="93" spans="1:1" x14ac:dyDescent="0.25">
      <c r="A93" s="102" t="s">
        <v>177</v>
      </c>
    </row>
    <row r="94" spans="1:1" x14ac:dyDescent="0.25">
      <c r="A94" s="102" t="s">
        <v>178</v>
      </c>
    </row>
    <row r="95" spans="1:1" x14ac:dyDescent="0.25">
      <c r="A95" s="102" t="s">
        <v>179</v>
      </c>
    </row>
    <row r="96" spans="1:1" x14ac:dyDescent="0.25">
      <c r="A96" s="101" t="s">
        <v>214</v>
      </c>
    </row>
    <row r="97" spans="1:1" x14ac:dyDescent="0.25">
      <c r="A97" s="102" t="s">
        <v>107</v>
      </c>
    </row>
    <row r="98" spans="1:1" x14ac:dyDescent="0.25">
      <c r="A98" s="102" t="s">
        <v>108</v>
      </c>
    </row>
    <row r="99" spans="1:1" x14ac:dyDescent="0.25">
      <c r="A99" s="102" t="s">
        <v>110</v>
      </c>
    </row>
    <row r="100" spans="1:1" x14ac:dyDescent="0.25">
      <c r="A100" s="102" t="s">
        <v>109</v>
      </c>
    </row>
    <row r="101" spans="1:1" x14ac:dyDescent="0.25">
      <c r="A101" s="102" t="s">
        <v>111</v>
      </c>
    </row>
    <row r="102" spans="1:1" x14ac:dyDescent="0.25">
      <c r="A102" s="102" t="s">
        <v>28</v>
      </c>
    </row>
    <row r="103" spans="1:1" x14ac:dyDescent="0.25">
      <c r="A103" s="102" t="s">
        <v>29</v>
      </c>
    </row>
    <row r="104" spans="1:1" x14ac:dyDescent="0.25">
      <c r="A104" s="102" t="s">
        <v>30</v>
      </c>
    </row>
    <row r="105" spans="1:1" x14ac:dyDescent="0.25">
      <c r="A105" s="102" t="s">
        <v>180</v>
      </c>
    </row>
    <row r="106" spans="1:1" x14ac:dyDescent="0.25">
      <c r="A106" s="102" t="s">
        <v>181</v>
      </c>
    </row>
    <row r="107" spans="1:1" x14ac:dyDescent="0.25">
      <c r="A107" s="102" t="s">
        <v>106</v>
      </c>
    </row>
    <row r="108" spans="1:1" x14ac:dyDescent="0.25">
      <c r="A108" s="102" t="s">
        <v>182</v>
      </c>
    </row>
    <row r="109" spans="1:1" x14ac:dyDescent="0.25">
      <c r="A109" s="102" t="s">
        <v>183</v>
      </c>
    </row>
    <row r="110" spans="1:1" x14ac:dyDescent="0.25">
      <c r="A110" s="101" t="s">
        <v>215</v>
      </c>
    </row>
    <row r="111" spans="1:1" x14ac:dyDescent="0.25">
      <c r="A111" s="102" t="s">
        <v>184</v>
      </c>
    </row>
    <row r="112" spans="1:1" x14ac:dyDescent="0.25">
      <c r="A112" s="102" t="s">
        <v>116</v>
      </c>
    </row>
    <row r="113" spans="1:1" x14ac:dyDescent="0.25">
      <c r="A113" s="102" t="s">
        <v>185</v>
      </c>
    </row>
    <row r="114" spans="1:1" x14ac:dyDescent="0.25">
      <c r="A114" s="102" t="s">
        <v>186</v>
      </c>
    </row>
    <row r="115" spans="1:1" x14ac:dyDescent="0.25">
      <c r="A115" s="101" t="s">
        <v>216</v>
      </c>
    </row>
    <row r="116" spans="1:1" x14ac:dyDescent="0.25">
      <c r="A116" s="102" t="s">
        <v>112</v>
      </c>
    </row>
    <row r="117" spans="1:1" x14ac:dyDescent="0.25">
      <c r="A117" s="102" t="s">
        <v>113</v>
      </c>
    </row>
    <row r="118" spans="1:1" x14ac:dyDescent="0.25">
      <c r="A118" s="102" t="s">
        <v>31</v>
      </c>
    </row>
    <row r="119" spans="1:1" x14ac:dyDescent="0.25">
      <c r="A119" s="102" t="s">
        <v>187</v>
      </c>
    </row>
    <row r="120" spans="1:1" x14ac:dyDescent="0.25">
      <c r="A120" s="101" t="s">
        <v>217</v>
      </c>
    </row>
    <row r="121" spans="1:1" x14ac:dyDescent="0.25">
      <c r="A121" s="102" t="s">
        <v>188</v>
      </c>
    </row>
    <row r="122" spans="1:1" x14ac:dyDescent="0.25">
      <c r="A122" s="102" t="s">
        <v>189</v>
      </c>
    </row>
    <row r="123" spans="1:1" x14ac:dyDescent="0.25">
      <c r="A123" s="102" t="s">
        <v>190</v>
      </c>
    </row>
    <row r="124" spans="1:1" x14ac:dyDescent="0.25">
      <c r="A124" s="102" t="s">
        <v>32</v>
      </c>
    </row>
    <row r="125" spans="1:1" x14ac:dyDescent="0.25">
      <c r="A125" s="102" t="s">
        <v>114</v>
      </c>
    </row>
    <row r="126" spans="1:1" x14ac:dyDescent="0.25">
      <c r="A126" s="102" t="s">
        <v>33</v>
      </c>
    </row>
    <row r="127" spans="1:1" x14ac:dyDescent="0.25">
      <c r="A127" s="102" t="s">
        <v>34</v>
      </c>
    </row>
    <row r="128" spans="1:1" x14ac:dyDescent="0.25">
      <c r="A128" s="102" t="s">
        <v>35</v>
      </c>
    </row>
    <row r="129" spans="1:1" x14ac:dyDescent="0.25">
      <c r="A129" s="102" t="s">
        <v>36</v>
      </c>
    </row>
    <row r="130" spans="1:1" x14ac:dyDescent="0.25">
      <c r="A130" s="102" t="s">
        <v>191</v>
      </c>
    </row>
    <row r="131" spans="1:1" x14ac:dyDescent="0.25">
      <c r="A131" s="102" t="s">
        <v>37</v>
      </c>
    </row>
    <row r="132" spans="1:1" x14ac:dyDescent="0.25">
      <c r="A132" s="102" t="s">
        <v>192</v>
      </c>
    </row>
    <row r="133" spans="1:1" x14ac:dyDescent="0.25">
      <c r="A133" s="102" t="s">
        <v>193</v>
      </c>
    </row>
    <row r="134" spans="1:1" x14ac:dyDescent="0.25">
      <c r="A134" s="102" t="s">
        <v>194</v>
      </c>
    </row>
    <row r="135" spans="1:1" x14ac:dyDescent="0.25">
      <c r="A135" s="102" t="s">
        <v>195</v>
      </c>
    </row>
    <row r="136" spans="1:1" x14ac:dyDescent="0.25">
      <c r="A136" s="102" t="s">
        <v>196</v>
      </c>
    </row>
    <row r="137" spans="1:1" x14ac:dyDescent="0.25">
      <c r="A137" s="101" t="s">
        <v>218</v>
      </c>
    </row>
    <row r="138" spans="1:1" x14ac:dyDescent="0.25">
      <c r="A138" s="102" t="s">
        <v>38</v>
      </c>
    </row>
    <row r="139" spans="1:1" x14ac:dyDescent="0.25">
      <c r="A139" s="102" t="s">
        <v>39</v>
      </c>
    </row>
    <row r="140" spans="1:1" x14ac:dyDescent="0.25">
      <c r="A140" s="102" t="s">
        <v>197</v>
      </c>
    </row>
    <row r="141" spans="1:1" x14ac:dyDescent="0.25">
      <c r="A141" s="102" t="s">
        <v>198</v>
      </c>
    </row>
    <row r="142" spans="1:1" x14ac:dyDescent="0.25">
      <c r="A142" s="102" t="s">
        <v>199</v>
      </c>
    </row>
    <row r="143" spans="1:1" x14ac:dyDescent="0.25">
      <c r="A143" s="102" t="s">
        <v>200</v>
      </c>
    </row>
    <row r="144" spans="1:1" x14ac:dyDescent="0.25">
      <c r="A144" s="103" t="s">
        <v>219</v>
      </c>
    </row>
    <row r="145" spans="1:1" x14ac:dyDescent="0.25">
      <c r="A145" s="102" t="s">
        <v>115</v>
      </c>
    </row>
    <row r="146" spans="1:1" x14ac:dyDescent="0.25">
      <c r="A146" s="102" t="s">
        <v>201</v>
      </c>
    </row>
    <row r="147" spans="1:1" x14ac:dyDescent="0.25">
      <c r="A147" s="102" t="s">
        <v>202</v>
      </c>
    </row>
    <row r="148" spans="1:1" x14ac:dyDescent="0.25">
      <c r="A148" s="102" t="s">
        <v>203</v>
      </c>
    </row>
    <row r="149" spans="1:1" x14ac:dyDescent="0.25">
      <c r="A149" s="102" t="s">
        <v>204</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50"/>
  <sheetViews>
    <sheetView showZeros="0" view="pageLayout" zoomScaleNormal="100" workbookViewId="0">
      <selection activeCell="E9" sqref="E9:F9"/>
    </sheetView>
  </sheetViews>
  <sheetFormatPr defaultRowHeight="12" x14ac:dyDescent="0.2"/>
  <cols>
    <col min="1" max="1" width="16.140625" style="27" customWidth="1"/>
    <col min="2" max="2" width="10.5703125" style="27" customWidth="1"/>
    <col min="3" max="3" width="12" style="27" customWidth="1"/>
    <col min="4" max="4" width="10.28515625" style="27" bestFit="1" customWidth="1"/>
    <col min="5" max="5" width="10.42578125" style="27" customWidth="1"/>
    <col min="6" max="6" width="7.85546875" style="27" customWidth="1"/>
    <col min="7" max="7" width="13.7109375" style="27" customWidth="1"/>
    <col min="8" max="8" width="11.5703125" style="27" customWidth="1"/>
    <col min="9" max="9" width="6.5703125" style="27" customWidth="1"/>
    <col min="10" max="10" width="13.140625" style="105" customWidth="1"/>
    <col min="11" max="11" width="9.140625" style="27"/>
    <col min="12" max="12" width="18.140625" style="27" customWidth="1"/>
    <col min="13" max="15" width="9.140625" style="27"/>
    <col min="16" max="16" width="10" style="27" customWidth="1"/>
    <col min="17" max="17" width="12.140625" style="27" customWidth="1"/>
    <col min="18" max="21" width="9.140625" style="27"/>
    <col min="22" max="22" width="11.85546875" style="27" customWidth="1"/>
    <col min="23" max="16384" width="9.140625" style="27"/>
  </cols>
  <sheetData>
    <row r="1" spans="1:25" ht="15" x14ac:dyDescent="0.25">
      <c r="A1" s="133" t="s">
        <v>124</v>
      </c>
      <c r="B1" s="134"/>
      <c r="C1" s="135"/>
      <c r="D1" s="25"/>
      <c r="E1" s="118" t="s">
        <v>130</v>
      </c>
      <c r="F1" s="119"/>
      <c r="G1" s="119"/>
      <c r="H1" s="120"/>
      <c r="I1" s="26"/>
      <c r="J1" s="104"/>
      <c r="K1" s="2"/>
      <c r="L1" s="2"/>
      <c r="M1" s="2"/>
      <c r="N1" s="2"/>
      <c r="O1" s="2"/>
      <c r="P1" s="2"/>
      <c r="Q1" s="2"/>
      <c r="R1" s="2"/>
      <c r="S1" s="2"/>
      <c r="T1" s="2"/>
      <c r="U1" s="2"/>
      <c r="V1" s="2"/>
      <c r="W1" s="2"/>
      <c r="X1" s="2"/>
      <c r="Y1" s="4"/>
    </row>
    <row r="2" spans="1:25" ht="18.75" customHeight="1" x14ac:dyDescent="0.3">
      <c r="A2" s="84" t="s">
        <v>0</v>
      </c>
      <c r="B2" s="121"/>
      <c r="C2" s="122"/>
      <c r="D2" s="25"/>
      <c r="E2" s="83" t="s">
        <v>118</v>
      </c>
      <c r="F2" s="129">
        <f>Invoice!B5</f>
        <v>0</v>
      </c>
      <c r="G2" s="129"/>
      <c r="H2" s="130"/>
      <c r="I2" s="28"/>
    </row>
    <row r="3" spans="1:25" ht="18.75" customHeight="1" x14ac:dyDescent="0.25">
      <c r="A3" s="84" t="s">
        <v>1</v>
      </c>
      <c r="B3" s="123"/>
      <c r="C3" s="124"/>
      <c r="D3" s="25"/>
      <c r="E3" s="83" t="s">
        <v>123</v>
      </c>
      <c r="F3" s="129">
        <f>Invoice!B4</f>
        <v>0</v>
      </c>
      <c r="G3" s="129"/>
      <c r="H3" s="130"/>
      <c r="I3" s="29"/>
    </row>
    <row r="4" spans="1:25" ht="15" customHeight="1" thickBot="1" x14ac:dyDescent="0.25">
      <c r="A4" s="94" t="s">
        <v>2</v>
      </c>
      <c r="B4" s="125"/>
      <c r="C4" s="126"/>
      <c r="D4" s="25"/>
      <c r="E4" s="131" t="s">
        <v>12</v>
      </c>
      <c r="F4" s="132"/>
      <c r="G4" s="127">
        <f>Invoice!G7</f>
        <v>0</v>
      </c>
      <c r="H4" s="128"/>
      <c r="I4" s="29"/>
    </row>
    <row r="5" spans="1:25" ht="15.75" customHeight="1" x14ac:dyDescent="0.25">
      <c r="A5" s="142" t="s">
        <v>129</v>
      </c>
      <c r="B5" s="143"/>
      <c r="C5" s="144"/>
      <c r="D5" s="25"/>
      <c r="E5" s="131" t="s">
        <v>4</v>
      </c>
      <c r="F5" s="132"/>
      <c r="G5" s="163"/>
      <c r="H5" s="175"/>
      <c r="I5" s="29"/>
    </row>
    <row r="6" spans="1:25" ht="15" customHeight="1" thickBot="1" x14ac:dyDescent="0.25">
      <c r="A6" s="95" t="s">
        <v>125</v>
      </c>
      <c r="B6" s="136"/>
      <c r="C6" s="137"/>
      <c r="D6" s="25"/>
      <c r="E6" s="131" t="s">
        <v>5</v>
      </c>
      <c r="F6" s="132"/>
      <c r="G6" s="167">
        <f>Invoice!B8</f>
        <v>0</v>
      </c>
      <c r="H6" s="168"/>
      <c r="I6" s="29"/>
    </row>
    <row r="7" spans="1:25" ht="15" customHeight="1" x14ac:dyDescent="0.2">
      <c r="A7" s="89" t="s">
        <v>126</v>
      </c>
      <c r="B7" s="138"/>
      <c r="C7" s="139"/>
      <c r="D7" s="100" t="s">
        <v>220</v>
      </c>
      <c r="E7" s="131" t="s">
        <v>3</v>
      </c>
      <c r="F7" s="132"/>
      <c r="G7" s="163"/>
      <c r="H7" s="164"/>
      <c r="I7" s="29"/>
      <c r="L7" s="27" t="s">
        <v>75</v>
      </c>
    </row>
    <row r="8" spans="1:25" ht="15.75" customHeight="1" thickBot="1" x14ac:dyDescent="0.25">
      <c r="A8" s="90" t="s">
        <v>126</v>
      </c>
      <c r="B8" s="140"/>
      <c r="C8" s="141"/>
      <c r="D8" s="99"/>
      <c r="E8" s="173" t="s">
        <v>14</v>
      </c>
      <c r="F8" s="174"/>
      <c r="G8" s="165"/>
      <c r="H8" s="166"/>
      <c r="I8" s="29"/>
    </row>
    <row r="9" spans="1:25" ht="9.75" customHeight="1" thickBot="1" x14ac:dyDescent="0.25">
      <c r="E9" s="4"/>
      <c r="F9" s="30"/>
      <c r="G9" s="30"/>
      <c r="H9" s="30"/>
      <c r="I9" s="30"/>
    </row>
    <row r="10" spans="1:25" ht="14.25" customHeight="1" x14ac:dyDescent="0.2">
      <c r="A10" s="118" t="s">
        <v>131</v>
      </c>
      <c r="B10" s="148"/>
      <c r="C10" s="148"/>
      <c r="D10" s="148"/>
      <c r="E10" s="148"/>
      <c r="F10" s="148"/>
      <c r="G10" s="148"/>
      <c r="H10" s="149"/>
      <c r="I10" s="31"/>
    </row>
    <row r="11" spans="1:25" ht="24" x14ac:dyDescent="0.2">
      <c r="A11" s="110" t="s">
        <v>41</v>
      </c>
      <c r="B11" s="111"/>
      <c r="C11" s="112"/>
      <c r="D11" s="35" t="s">
        <v>6</v>
      </c>
      <c r="E11" s="35" t="s">
        <v>7</v>
      </c>
      <c r="F11" s="35" t="s">
        <v>8</v>
      </c>
      <c r="G11" s="35" t="s">
        <v>79</v>
      </c>
      <c r="H11" s="79" t="s">
        <v>80</v>
      </c>
      <c r="I11" s="3"/>
    </row>
    <row r="12" spans="1:25" ht="15" customHeight="1" x14ac:dyDescent="0.2">
      <c r="A12" s="116"/>
      <c r="B12" s="117"/>
      <c r="C12" s="117"/>
      <c r="D12" s="32"/>
      <c r="E12" s="74"/>
      <c r="F12" s="32"/>
      <c r="G12" s="33"/>
      <c r="H12" s="80">
        <f t="shared" ref="H12:H17" si="0">G12*F12</f>
        <v>0</v>
      </c>
      <c r="I12" s="5"/>
      <c r="J12" s="105">
        <f>ROUND(H12*E44,2)</f>
        <v>0</v>
      </c>
    </row>
    <row r="13" spans="1:25" ht="15" customHeight="1" x14ac:dyDescent="0.2">
      <c r="A13" s="116"/>
      <c r="B13" s="117"/>
      <c r="C13" s="117"/>
      <c r="D13" s="32"/>
      <c r="E13" s="74"/>
      <c r="F13" s="32"/>
      <c r="G13" s="33"/>
      <c r="H13" s="80">
        <f t="shared" si="0"/>
        <v>0</v>
      </c>
      <c r="I13" s="5"/>
      <c r="J13" s="105">
        <f>ROUND(H13*E44,2)</f>
        <v>0</v>
      </c>
    </row>
    <row r="14" spans="1:25" ht="15" customHeight="1" x14ac:dyDescent="0.2">
      <c r="A14" s="116"/>
      <c r="B14" s="117"/>
      <c r="C14" s="117"/>
      <c r="D14" s="32"/>
      <c r="E14" s="74"/>
      <c r="F14" s="32"/>
      <c r="G14" s="33"/>
      <c r="H14" s="80">
        <f t="shared" si="0"/>
        <v>0</v>
      </c>
      <c r="I14" s="4"/>
      <c r="J14" s="105">
        <f>ROUND(H14*E44,2)</f>
        <v>0</v>
      </c>
    </row>
    <row r="15" spans="1:25" ht="15" customHeight="1" x14ac:dyDescent="0.2">
      <c r="A15" s="116"/>
      <c r="B15" s="117"/>
      <c r="C15" s="117"/>
      <c r="D15" s="32"/>
      <c r="E15" s="74"/>
      <c r="F15" s="32"/>
      <c r="G15" s="33"/>
      <c r="H15" s="80">
        <f t="shared" si="0"/>
        <v>0</v>
      </c>
      <c r="I15" s="4"/>
      <c r="J15" s="105">
        <f>ROUND(H15*E44,2)</f>
        <v>0</v>
      </c>
    </row>
    <row r="16" spans="1:25" ht="15" customHeight="1" x14ac:dyDescent="0.2">
      <c r="A16" s="116"/>
      <c r="B16" s="117"/>
      <c r="C16" s="117"/>
      <c r="D16" s="32"/>
      <c r="E16" s="74"/>
      <c r="F16" s="32"/>
      <c r="G16" s="33"/>
      <c r="H16" s="80">
        <f t="shared" si="0"/>
        <v>0</v>
      </c>
      <c r="I16" s="4"/>
      <c r="J16" s="105">
        <f>ROUND(H16*E44,2)</f>
        <v>0</v>
      </c>
    </row>
    <row r="17" spans="1:10" ht="15" customHeight="1" x14ac:dyDescent="0.2">
      <c r="A17" s="116"/>
      <c r="B17" s="117"/>
      <c r="C17" s="117"/>
      <c r="D17" s="32"/>
      <c r="E17" s="74"/>
      <c r="F17" s="32"/>
      <c r="G17" s="33"/>
      <c r="H17" s="80">
        <f t="shared" si="0"/>
        <v>0</v>
      </c>
      <c r="I17" s="4"/>
      <c r="J17" s="105">
        <f>ROUND(H17*E44,2)</f>
        <v>0</v>
      </c>
    </row>
    <row r="18" spans="1:10" ht="12.75" thickBot="1" x14ac:dyDescent="0.25">
      <c r="A18" s="152" t="s">
        <v>78</v>
      </c>
      <c r="B18" s="153"/>
      <c r="C18" s="153"/>
      <c r="D18" s="153"/>
      <c r="E18" s="91">
        <f>SUM(E12:E17)</f>
        <v>0</v>
      </c>
      <c r="F18" s="92"/>
      <c r="G18" s="92"/>
      <c r="H18" s="93">
        <f>SUM(H12:H17)</f>
        <v>0</v>
      </c>
      <c r="I18" s="4"/>
    </row>
    <row r="19" spans="1:10" ht="22.5" customHeight="1" thickBot="1" x14ac:dyDescent="0.25">
      <c r="A19" s="4"/>
      <c r="B19" s="4"/>
      <c r="C19" s="4"/>
      <c r="D19" s="4"/>
      <c r="E19" s="4"/>
      <c r="F19" s="47" t="s">
        <v>11</v>
      </c>
      <c r="G19" s="46" t="s">
        <v>127</v>
      </c>
      <c r="H19" s="45" t="s">
        <v>74</v>
      </c>
      <c r="I19" s="3"/>
    </row>
    <row r="20" spans="1:10" ht="15.75" thickBot="1" x14ac:dyDescent="0.25">
      <c r="A20" s="4"/>
      <c r="B20" s="4"/>
      <c r="C20" s="4"/>
      <c r="D20" s="4"/>
      <c r="E20" s="4"/>
      <c r="F20" s="48">
        <f>SUM(J12:J17)</f>
        <v>0</v>
      </c>
      <c r="G20" s="34">
        <f>IF(H20=500,E18+F20+H18-500,D8)</f>
        <v>0</v>
      </c>
      <c r="H20" s="50">
        <f>IF(E18+F20+H18-D8&gt;500,500,E18+F20+H18-D8)</f>
        <v>0</v>
      </c>
      <c r="I20" s="5"/>
      <c r="J20" s="106"/>
    </row>
    <row r="21" spans="1:10" ht="6" customHeight="1" thickBot="1" x14ac:dyDescent="0.25">
      <c r="A21" s="4"/>
      <c r="B21" s="4"/>
      <c r="C21" s="4"/>
      <c r="D21" s="4"/>
      <c r="E21" s="4"/>
      <c r="F21" s="4"/>
      <c r="G21" s="4"/>
      <c r="H21" s="4"/>
      <c r="I21" s="4"/>
    </row>
    <row r="22" spans="1:10" ht="24" x14ac:dyDescent="0.2">
      <c r="A22" s="150" t="s">
        <v>42</v>
      </c>
      <c r="B22" s="151"/>
      <c r="C22" s="151"/>
      <c r="D22" s="81" t="s">
        <v>6</v>
      </c>
      <c r="E22" s="81" t="s">
        <v>7</v>
      </c>
      <c r="F22" s="81" t="s">
        <v>8</v>
      </c>
      <c r="G22" s="81" t="s">
        <v>9</v>
      </c>
      <c r="H22" s="82" t="s">
        <v>10</v>
      </c>
      <c r="I22" s="3"/>
    </row>
    <row r="23" spans="1:10" ht="15" customHeight="1" x14ac:dyDescent="0.2">
      <c r="A23" s="116"/>
      <c r="B23" s="117"/>
      <c r="C23" s="117"/>
      <c r="D23" s="32"/>
      <c r="E23" s="74"/>
      <c r="F23" s="32"/>
      <c r="G23" s="36"/>
      <c r="H23" s="80">
        <f>G23*F23</f>
        <v>0</v>
      </c>
      <c r="I23" s="4"/>
      <c r="J23" s="105">
        <f>ROUND(H23*E44,2)</f>
        <v>0</v>
      </c>
    </row>
    <row r="24" spans="1:10" ht="15" customHeight="1" x14ac:dyDescent="0.2">
      <c r="A24" s="116"/>
      <c r="B24" s="117"/>
      <c r="C24" s="117"/>
      <c r="D24" s="32"/>
      <c r="E24" s="74"/>
      <c r="F24" s="32"/>
      <c r="G24" s="36"/>
      <c r="H24" s="80">
        <f>G24*F24</f>
        <v>0</v>
      </c>
      <c r="I24" s="4"/>
      <c r="J24" s="105">
        <f>ROUND(H24*E44,2)</f>
        <v>0</v>
      </c>
    </row>
    <row r="25" spans="1:10" ht="15" customHeight="1" x14ac:dyDescent="0.2">
      <c r="A25" s="116"/>
      <c r="B25" s="117"/>
      <c r="C25" s="117"/>
      <c r="D25" s="32"/>
      <c r="E25" s="74"/>
      <c r="F25" s="32"/>
      <c r="G25" s="36"/>
      <c r="H25" s="80">
        <f>G25*F25</f>
        <v>0</v>
      </c>
      <c r="I25" s="4"/>
      <c r="J25" s="105">
        <f>ROUND(H25*E44,2)</f>
        <v>0</v>
      </c>
    </row>
    <row r="26" spans="1:10" ht="15" customHeight="1" x14ac:dyDescent="0.2">
      <c r="A26" s="116"/>
      <c r="B26" s="117"/>
      <c r="C26" s="117"/>
      <c r="D26" s="32"/>
      <c r="E26" s="74"/>
      <c r="F26" s="32"/>
      <c r="G26" s="36"/>
      <c r="H26" s="80">
        <f>G26*F26</f>
        <v>0</v>
      </c>
      <c r="I26" s="4"/>
      <c r="J26" s="105">
        <f>ROUND(H26*E44,2)</f>
        <v>0</v>
      </c>
    </row>
    <row r="27" spans="1:10" ht="12.75" thickBot="1" x14ac:dyDescent="0.25">
      <c r="A27" s="152" t="s">
        <v>76</v>
      </c>
      <c r="B27" s="153"/>
      <c r="C27" s="153"/>
      <c r="D27" s="153"/>
      <c r="E27" s="91">
        <f>SUM(E22:E26)</f>
        <v>0</v>
      </c>
      <c r="F27" s="92"/>
      <c r="G27" s="92"/>
      <c r="H27" s="93">
        <f>SUM(H23:H26)</f>
        <v>0</v>
      </c>
      <c r="I27" s="4"/>
    </row>
    <row r="28" spans="1:10" ht="23.25" customHeight="1" thickBot="1" x14ac:dyDescent="0.25">
      <c r="A28" s="4"/>
      <c r="B28" s="4"/>
      <c r="C28" s="4"/>
      <c r="D28" s="4"/>
      <c r="E28" s="4"/>
      <c r="F28" s="47" t="s">
        <v>11</v>
      </c>
      <c r="G28" s="46" t="s">
        <v>127</v>
      </c>
      <c r="H28" s="45" t="s">
        <v>121</v>
      </c>
      <c r="I28" s="3"/>
    </row>
    <row r="29" spans="1:10" ht="15.75" thickBot="1" x14ac:dyDescent="0.25">
      <c r="A29" s="4"/>
      <c r="B29" s="4"/>
      <c r="C29" s="4"/>
      <c r="D29" s="4"/>
      <c r="E29" s="4"/>
      <c r="F29" s="48">
        <f>SUM(J23:J26)</f>
        <v>0</v>
      </c>
      <c r="G29" s="37">
        <f>IF(J29&lt;0,0,J29)</f>
        <v>0</v>
      </c>
      <c r="H29" s="50">
        <f>IF(G29&lt;0,E27+F29+H27,E27+F29+H27-G29)</f>
        <v>0</v>
      </c>
      <c r="I29" s="4"/>
      <c r="J29" s="107">
        <f>IF(H20&lt;500,E27+F29+H27-(500-H20),E27+F29+H27)</f>
        <v>-500</v>
      </c>
    </row>
    <row r="30" spans="1:10" ht="5.25" customHeight="1" thickBot="1" x14ac:dyDescent="0.25">
      <c r="A30" s="4"/>
      <c r="B30" s="4"/>
      <c r="C30" s="4"/>
      <c r="D30" s="4"/>
      <c r="E30" s="4"/>
      <c r="F30" s="4"/>
      <c r="G30" s="4"/>
      <c r="H30" s="4"/>
      <c r="I30" s="4"/>
    </row>
    <row r="31" spans="1:10" ht="24" x14ac:dyDescent="0.2">
      <c r="A31" s="161" t="s">
        <v>43</v>
      </c>
      <c r="B31" s="162"/>
      <c r="C31" s="162"/>
      <c r="D31" s="81" t="s">
        <v>6</v>
      </c>
      <c r="E31" s="81" t="s">
        <v>7</v>
      </c>
      <c r="F31" s="81" t="s">
        <v>8</v>
      </c>
      <c r="G31" s="81" t="s">
        <v>9</v>
      </c>
      <c r="H31" s="82" t="s">
        <v>10</v>
      </c>
      <c r="I31" s="3"/>
    </row>
    <row r="32" spans="1:10" ht="15" customHeight="1" x14ac:dyDescent="0.2">
      <c r="A32" s="116"/>
      <c r="B32" s="117"/>
      <c r="C32" s="117"/>
      <c r="D32" s="38"/>
      <c r="E32" s="74"/>
      <c r="F32" s="38"/>
      <c r="G32" s="36"/>
      <c r="H32" s="80">
        <f>G32*F32</f>
        <v>0</v>
      </c>
      <c r="I32" s="4"/>
      <c r="J32" s="105">
        <f>ROUND(H32*E44,2)</f>
        <v>0</v>
      </c>
    </row>
    <row r="33" spans="1:11" ht="15" customHeight="1" x14ac:dyDescent="0.2">
      <c r="A33" s="116"/>
      <c r="B33" s="117"/>
      <c r="C33" s="117"/>
      <c r="D33" s="38"/>
      <c r="E33" s="74"/>
      <c r="F33" s="38"/>
      <c r="G33" s="36"/>
      <c r="H33" s="80">
        <f>G33*F33</f>
        <v>0</v>
      </c>
      <c r="I33" s="4"/>
      <c r="J33" s="105">
        <f>ROUND(H33*E44,2)</f>
        <v>0</v>
      </c>
    </row>
    <row r="34" spans="1:11" ht="15" customHeight="1" x14ac:dyDescent="0.2">
      <c r="A34" s="116"/>
      <c r="B34" s="117"/>
      <c r="C34" s="117"/>
      <c r="D34" s="38"/>
      <c r="E34" s="74"/>
      <c r="F34" s="38"/>
      <c r="G34" s="36"/>
      <c r="H34" s="80">
        <f>G34*F34</f>
        <v>0</v>
      </c>
      <c r="I34" s="4"/>
      <c r="J34" s="105">
        <f>ROUND(H34*E44,2)</f>
        <v>0</v>
      </c>
    </row>
    <row r="35" spans="1:11" ht="12.75" thickBot="1" x14ac:dyDescent="0.25">
      <c r="A35" s="152" t="s">
        <v>77</v>
      </c>
      <c r="B35" s="153"/>
      <c r="C35" s="153"/>
      <c r="D35" s="153"/>
      <c r="E35" s="91">
        <f>SUM(E30:E34)</f>
        <v>0</v>
      </c>
      <c r="F35" s="92"/>
      <c r="G35" s="92"/>
      <c r="H35" s="93">
        <f>SUM(H31:H34)</f>
        <v>0</v>
      </c>
      <c r="I35" s="4"/>
      <c r="K35" s="39"/>
    </row>
    <row r="36" spans="1:11" ht="24" customHeight="1" thickBot="1" x14ac:dyDescent="0.25">
      <c r="A36" s="4"/>
      <c r="B36" s="4"/>
      <c r="C36" s="4"/>
      <c r="D36" s="4"/>
      <c r="E36" s="4"/>
      <c r="F36" s="47" t="s">
        <v>11</v>
      </c>
      <c r="G36" s="46" t="s">
        <v>127</v>
      </c>
      <c r="H36" s="45" t="s">
        <v>122</v>
      </c>
      <c r="I36" s="3"/>
    </row>
    <row r="37" spans="1:11" ht="15.75" thickBot="1" x14ac:dyDescent="0.25">
      <c r="A37" s="4"/>
      <c r="B37" s="4"/>
      <c r="C37" s="4"/>
      <c r="D37" s="4"/>
      <c r="E37" s="4"/>
      <c r="F37" s="49">
        <f>SUM(J32:J34)</f>
        <v>0</v>
      </c>
      <c r="G37" s="37">
        <f>IF(J37&lt;0,0,J37)</f>
        <v>0</v>
      </c>
      <c r="H37" s="50">
        <f>IF(G37&lt;0,E35+F37+H35,E35+F37+H35-G37)</f>
        <v>0</v>
      </c>
      <c r="I37" s="4"/>
      <c r="J37" s="107">
        <f>IF(H27&lt;500,E35+F37+H35-(500-H20-H29),E35+F37+H35)</f>
        <v>-500</v>
      </c>
    </row>
    <row r="38" spans="1:11" ht="6.75" customHeight="1" x14ac:dyDescent="0.2">
      <c r="A38" s="4"/>
      <c r="B38" s="4"/>
      <c r="C38" s="4"/>
      <c r="D38" s="4"/>
      <c r="E38" s="4"/>
      <c r="F38" s="4"/>
      <c r="G38" s="4"/>
      <c r="H38" s="4"/>
      <c r="I38" s="4"/>
    </row>
    <row r="39" spans="1:11" x14ac:dyDescent="0.2">
      <c r="A39" s="157" t="s">
        <v>132</v>
      </c>
      <c r="B39" s="157"/>
      <c r="C39" s="157"/>
      <c r="D39" s="51" t="s">
        <v>7</v>
      </c>
      <c r="E39" s="51" t="s">
        <v>80</v>
      </c>
      <c r="F39" s="52" t="s">
        <v>11</v>
      </c>
      <c r="G39" s="51" t="s">
        <v>128</v>
      </c>
      <c r="H39" s="52" t="s">
        <v>13</v>
      </c>
      <c r="I39" s="40"/>
    </row>
    <row r="40" spans="1:11" ht="9" customHeight="1" x14ac:dyDescent="0.2">
      <c r="A40" s="158"/>
      <c r="B40" s="158"/>
      <c r="C40" s="158"/>
      <c r="D40" s="160">
        <f>E18+E27+E35</f>
        <v>0</v>
      </c>
      <c r="E40" s="160">
        <f>H18+H27+H35</f>
        <v>0</v>
      </c>
      <c r="F40" s="160">
        <f>F20+F29+F37</f>
        <v>0</v>
      </c>
      <c r="G40" s="160">
        <f>G20+G29+G37</f>
        <v>0</v>
      </c>
      <c r="H40" s="160">
        <f>H20+H29+H37</f>
        <v>0</v>
      </c>
      <c r="I40" s="41"/>
    </row>
    <row r="41" spans="1:11" ht="9" customHeight="1" x14ac:dyDescent="0.2">
      <c r="A41" s="158"/>
      <c r="B41" s="158"/>
      <c r="C41" s="158"/>
      <c r="D41" s="160"/>
      <c r="E41" s="160"/>
      <c r="F41" s="160"/>
      <c r="G41" s="160"/>
      <c r="H41" s="160"/>
      <c r="I41" s="41"/>
    </row>
    <row r="42" spans="1:11" ht="9" customHeight="1" x14ac:dyDescent="0.2">
      <c r="A42" s="158"/>
      <c r="B42" s="158"/>
      <c r="C42" s="158"/>
      <c r="D42" s="4"/>
    </row>
    <row r="43" spans="1:11" ht="9" customHeight="1" x14ac:dyDescent="0.2">
      <c r="A43" s="159"/>
      <c r="B43" s="159"/>
      <c r="C43" s="159"/>
      <c r="D43" s="4"/>
      <c r="E43" s="4"/>
      <c r="F43" s="4"/>
      <c r="G43" s="4"/>
      <c r="H43" s="4"/>
    </row>
    <row r="44" spans="1:11" ht="9" customHeight="1" x14ac:dyDescent="0.2">
      <c r="A44" s="147"/>
      <c r="B44" s="146"/>
      <c r="C44" s="147"/>
      <c r="D44" s="145" t="s">
        <v>53</v>
      </c>
      <c r="E44" s="169">
        <f>Invoice!G9</f>
        <v>0</v>
      </c>
      <c r="F44" s="172" t="s">
        <v>120</v>
      </c>
      <c r="G44" s="170">
        <f>Invoice!B9</f>
        <v>0</v>
      </c>
      <c r="H44" s="171"/>
      <c r="I44" s="42"/>
    </row>
    <row r="45" spans="1:11" ht="11.25" customHeight="1" x14ac:dyDescent="0.2">
      <c r="A45" s="147"/>
      <c r="B45" s="147"/>
      <c r="C45" s="147"/>
      <c r="D45" s="145"/>
      <c r="E45" s="169"/>
      <c r="F45" s="172"/>
      <c r="G45" s="171"/>
      <c r="H45" s="171"/>
      <c r="I45" s="42"/>
    </row>
    <row r="49" spans="1:5" x14ac:dyDescent="0.2">
      <c r="A49" s="43"/>
    </row>
    <row r="50" spans="1:5" x14ac:dyDescent="0.2">
      <c r="E50" s="44"/>
    </row>
  </sheetData>
  <sheetProtection sheet="1" objects="1" scenarios="1"/>
  <mergeCells count="55">
    <mergeCell ref="E1:H1"/>
    <mergeCell ref="B2:C2"/>
    <mergeCell ref="G6:H6"/>
    <mergeCell ref="E5:F5"/>
    <mergeCell ref="F3:H3"/>
    <mergeCell ref="A1:C1"/>
    <mergeCell ref="F2:H2"/>
    <mergeCell ref="B3:C3"/>
    <mergeCell ref="B4:C4"/>
    <mergeCell ref="G4:H4"/>
    <mergeCell ref="E4:F4"/>
    <mergeCell ref="A5:C5"/>
    <mergeCell ref="B6:C6"/>
    <mergeCell ref="G5:H5"/>
    <mergeCell ref="E6:F6"/>
    <mergeCell ref="E8:F8"/>
    <mergeCell ref="G8:H8"/>
    <mergeCell ref="A10:H10"/>
    <mergeCell ref="E7:F7"/>
    <mergeCell ref="A22:C22"/>
    <mergeCell ref="A11:C11"/>
    <mergeCell ref="B7:C7"/>
    <mergeCell ref="B8:C8"/>
    <mergeCell ref="G7:H7"/>
    <mergeCell ref="A23:C23"/>
    <mergeCell ref="A24:C24"/>
    <mergeCell ref="A12:C12"/>
    <mergeCell ref="A13:C13"/>
    <mergeCell ref="A14:C14"/>
    <mergeCell ref="A15:C15"/>
    <mergeCell ref="A16:C16"/>
    <mergeCell ref="A18:D18"/>
    <mergeCell ref="A17:C17"/>
    <mergeCell ref="A25:C25"/>
    <mergeCell ref="A26:C26"/>
    <mergeCell ref="A34:C34"/>
    <mergeCell ref="A31:C31"/>
    <mergeCell ref="A32:C32"/>
    <mergeCell ref="A27:D27"/>
    <mergeCell ref="A33:C33"/>
    <mergeCell ref="G44:H45"/>
    <mergeCell ref="D40:D41"/>
    <mergeCell ref="E40:E41"/>
    <mergeCell ref="F40:F41"/>
    <mergeCell ref="G40:G41"/>
    <mergeCell ref="H40:H41"/>
    <mergeCell ref="F44:F45"/>
    <mergeCell ref="A44:A45"/>
    <mergeCell ref="A35:D35"/>
    <mergeCell ref="B44:C45"/>
    <mergeCell ref="D44:D45"/>
    <mergeCell ref="E44:E45"/>
    <mergeCell ref="A42:C43"/>
    <mergeCell ref="A39:C39"/>
    <mergeCell ref="A40:C41"/>
  </mergeCells>
  <conditionalFormatting sqref="H29 H37 H20">
    <cfRule type="cellIs" dxfId="8" priority="2" stopIfTrue="1" operator="greaterThanOrEqual">
      <formula>500</formula>
    </cfRule>
  </conditionalFormatting>
  <pageMargins left="0.59" right="0.39" top="0.75" bottom="0.75" header="0.3" footer="0.3"/>
  <pageSetup orientation="portrait" r:id="rId1"/>
  <headerFooter differentFirst="1">
    <firstHeader>&amp;L&amp;"-,Bold"&amp;14Repair Notification Form&amp;C&amp;"-,Bold"&amp;14Fax To: 888.336.8334</firstHeader>
  </headerFooter>
  <drawing r:id="rId2"/>
  <extLst>
    <ext xmlns:x14="http://schemas.microsoft.com/office/spreadsheetml/2009/9/main" uri="{CCE6A557-97BC-4b89-ADB6-D9C93CAAB3DF}">
      <x14:dataValidations xmlns:xm="http://schemas.microsoft.com/office/excel/2006/main" disablePrompts="1" count="2">
        <x14:dataValidation type="list" allowBlank="1" showInputMessage="1">
          <x14:formula1>
            <xm:f>Dropdown!$C$1:$C$10</xm:f>
          </x14:formula1>
          <xm:sqref>G5:H5</xm:sqref>
        </x14:dataValidation>
        <x14:dataValidation type="list" allowBlank="1" showInputMessage="1">
          <x14:formula1>
            <xm:f>Dropdown!$A$1:$A$149</xm:f>
          </x14:formula1>
          <xm:sqref>A12:C17 A23:C26 A32:C34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50"/>
  <sheetViews>
    <sheetView showZeros="0" view="pageLayout" zoomScaleNormal="100" workbookViewId="0">
      <selection activeCell="E9" sqref="E9:F9"/>
    </sheetView>
  </sheetViews>
  <sheetFormatPr defaultRowHeight="12" x14ac:dyDescent="0.2"/>
  <cols>
    <col min="1" max="1" width="16.140625" style="27" customWidth="1"/>
    <col min="2" max="2" width="10.5703125" style="27" customWidth="1"/>
    <col min="3" max="3" width="12" style="27" customWidth="1"/>
    <col min="4" max="4" width="10.28515625" style="27" bestFit="1" customWidth="1"/>
    <col min="5" max="5" width="10.42578125" style="27" customWidth="1"/>
    <col min="6" max="6" width="7.85546875" style="27" customWidth="1"/>
    <col min="7" max="7" width="13.7109375" style="27" customWidth="1"/>
    <col min="8" max="8" width="11.5703125" style="27" customWidth="1"/>
    <col min="9" max="9" width="6.5703125" style="27" customWidth="1"/>
    <col min="10" max="10" width="13.140625" style="105" customWidth="1"/>
    <col min="11" max="11" width="9.140625" style="27"/>
    <col min="12" max="12" width="18.140625" style="27" customWidth="1"/>
    <col min="13" max="15" width="9.140625" style="27"/>
    <col min="16" max="16" width="10" style="27" customWidth="1"/>
    <col min="17" max="17" width="12.140625" style="27" customWidth="1"/>
    <col min="18" max="21" width="9.140625" style="27"/>
    <col min="22" max="22" width="11.85546875" style="27" customWidth="1"/>
    <col min="23" max="16384" width="9.140625" style="27"/>
  </cols>
  <sheetData>
    <row r="1" spans="1:25" ht="15" x14ac:dyDescent="0.25">
      <c r="A1" s="133" t="s">
        <v>124</v>
      </c>
      <c r="B1" s="134"/>
      <c r="C1" s="135"/>
      <c r="D1" s="25"/>
      <c r="E1" s="118" t="s">
        <v>130</v>
      </c>
      <c r="F1" s="119"/>
      <c r="G1" s="119"/>
      <c r="H1" s="120"/>
      <c r="I1" s="26"/>
      <c r="J1" s="104"/>
      <c r="K1" s="2"/>
      <c r="L1" s="2"/>
      <c r="M1" s="2"/>
      <c r="N1" s="2"/>
      <c r="O1" s="2"/>
      <c r="P1" s="2"/>
      <c r="Q1" s="2"/>
      <c r="R1" s="2"/>
      <c r="S1" s="2"/>
      <c r="T1" s="2"/>
      <c r="U1" s="2"/>
      <c r="V1" s="2"/>
      <c r="W1" s="2"/>
      <c r="X1" s="2"/>
      <c r="Y1" s="4"/>
    </row>
    <row r="2" spans="1:25" ht="18.75" customHeight="1" x14ac:dyDescent="0.3">
      <c r="A2" s="84" t="s">
        <v>0</v>
      </c>
      <c r="B2" s="121"/>
      <c r="C2" s="122"/>
      <c r="D2" s="25"/>
      <c r="E2" s="83" t="s">
        <v>118</v>
      </c>
      <c r="F2" s="129">
        <f>Invoice!B5</f>
        <v>0</v>
      </c>
      <c r="G2" s="129"/>
      <c r="H2" s="130"/>
      <c r="I2" s="28"/>
    </row>
    <row r="3" spans="1:25" ht="18.75" customHeight="1" x14ac:dyDescent="0.25">
      <c r="A3" s="84" t="s">
        <v>1</v>
      </c>
      <c r="B3" s="123"/>
      <c r="C3" s="124"/>
      <c r="D3" s="25"/>
      <c r="E3" s="83" t="s">
        <v>123</v>
      </c>
      <c r="F3" s="129">
        <f>Invoice!B4</f>
        <v>0</v>
      </c>
      <c r="G3" s="129"/>
      <c r="H3" s="130"/>
      <c r="I3" s="29"/>
    </row>
    <row r="4" spans="1:25" ht="15" customHeight="1" thickBot="1" x14ac:dyDescent="0.25">
      <c r="A4" s="94" t="s">
        <v>2</v>
      </c>
      <c r="B4" s="125"/>
      <c r="C4" s="126"/>
      <c r="D4" s="25"/>
      <c r="E4" s="131" t="s">
        <v>12</v>
      </c>
      <c r="F4" s="132"/>
      <c r="G4" s="127">
        <f>Invoice!G7</f>
        <v>0</v>
      </c>
      <c r="H4" s="128"/>
      <c r="I4" s="29"/>
    </row>
    <row r="5" spans="1:25" ht="15.75" customHeight="1" x14ac:dyDescent="0.25">
      <c r="A5" s="142" t="s">
        <v>129</v>
      </c>
      <c r="B5" s="143"/>
      <c r="C5" s="144"/>
      <c r="D5" s="25"/>
      <c r="E5" s="131" t="s">
        <v>4</v>
      </c>
      <c r="F5" s="132"/>
      <c r="G5" s="163"/>
      <c r="H5" s="175"/>
      <c r="I5" s="29"/>
    </row>
    <row r="6" spans="1:25" ht="15" customHeight="1" thickBot="1" x14ac:dyDescent="0.25">
      <c r="A6" s="95" t="s">
        <v>125</v>
      </c>
      <c r="B6" s="136"/>
      <c r="C6" s="137"/>
      <c r="D6" s="25"/>
      <c r="E6" s="131" t="s">
        <v>5</v>
      </c>
      <c r="F6" s="132"/>
      <c r="G6" s="167">
        <f>Invoice!B8</f>
        <v>0</v>
      </c>
      <c r="H6" s="168"/>
      <c r="I6" s="29"/>
    </row>
    <row r="7" spans="1:25" ht="15" customHeight="1" x14ac:dyDescent="0.2">
      <c r="A7" s="89" t="s">
        <v>126</v>
      </c>
      <c r="B7" s="138"/>
      <c r="C7" s="139"/>
      <c r="D7" s="100" t="s">
        <v>220</v>
      </c>
      <c r="E7" s="131" t="s">
        <v>3</v>
      </c>
      <c r="F7" s="132"/>
      <c r="G7" s="163"/>
      <c r="H7" s="164"/>
      <c r="I7" s="29"/>
      <c r="L7" s="27" t="s">
        <v>75</v>
      </c>
    </row>
    <row r="8" spans="1:25" ht="15.75" customHeight="1" thickBot="1" x14ac:dyDescent="0.25">
      <c r="A8" s="90" t="s">
        <v>126</v>
      </c>
      <c r="B8" s="140"/>
      <c r="C8" s="141"/>
      <c r="D8" s="99"/>
      <c r="E8" s="173" t="s">
        <v>14</v>
      </c>
      <c r="F8" s="174"/>
      <c r="G8" s="165"/>
      <c r="H8" s="166"/>
      <c r="I8" s="29"/>
    </row>
    <row r="9" spans="1:25" ht="9.75" customHeight="1" thickBot="1" x14ac:dyDescent="0.25">
      <c r="E9" s="4"/>
      <c r="F9" s="30"/>
      <c r="G9" s="30"/>
      <c r="H9" s="30"/>
      <c r="I9" s="30"/>
    </row>
    <row r="10" spans="1:25" ht="14.25" customHeight="1" x14ac:dyDescent="0.2">
      <c r="A10" s="118" t="s">
        <v>131</v>
      </c>
      <c r="B10" s="148"/>
      <c r="C10" s="148"/>
      <c r="D10" s="148"/>
      <c r="E10" s="148"/>
      <c r="F10" s="148"/>
      <c r="G10" s="148"/>
      <c r="H10" s="149"/>
      <c r="I10" s="31"/>
    </row>
    <row r="11" spans="1:25" ht="24" x14ac:dyDescent="0.2">
      <c r="A11" s="110" t="s">
        <v>41</v>
      </c>
      <c r="B11" s="111"/>
      <c r="C11" s="112"/>
      <c r="D11" s="35" t="s">
        <v>6</v>
      </c>
      <c r="E11" s="35" t="s">
        <v>7</v>
      </c>
      <c r="F11" s="35" t="s">
        <v>8</v>
      </c>
      <c r="G11" s="35" t="s">
        <v>79</v>
      </c>
      <c r="H11" s="79" t="s">
        <v>80</v>
      </c>
      <c r="I11" s="3"/>
    </row>
    <row r="12" spans="1:25" ht="15" customHeight="1" x14ac:dyDescent="0.2">
      <c r="A12" s="116"/>
      <c r="B12" s="117"/>
      <c r="C12" s="117"/>
      <c r="D12" s="32"/>
      <c r="E12" s="74"/>
      <c r="F12" s="32"/>
      <c r="G12" s="33"/>
      <c r="H12" s="80">
        <f t="shared" ref="H12:H17" si="0">G12*F12</f>
        <v>0</v>
      </c>
      <c r="I12" s="5"/>
      <c r="J12" s="105">
        <f>ROUND(H12*E44,2)</f>
        <v>0</v>
      </c>
    </row>
    <row r="13" spans="1:25" ht="15" customHeight="1" x14ac:dyDescent="0.2">
      <c r="A13" s="116"/>
      <c r="B13" s="117"/>
      <c r="C13" s="117"/>
      <c r="D13" s="32"/>
      <c r="E13" s="74"/>
      <c r="F13" s="32"/>
      <c r="G13" s="33"/>
      <c r="H13" s="80">
        <f t="shared" si="0"/>
        <v>0</v>
      </c>
      <c r="I13" s="5"/>
      <c r="J13" s="105">
        <f>ROUND(H13*E44,2)</f>
        <v>0</v>
      </c>
    </row>
    <row r="14" spans="1:25" ht="15" customHeight="1" x14ac:dyDescent="0.2">
      <c r="A14" s="116"/>
      <c r="B14" s="117"/>
      <c r="C14" s="117"/>
      <c r="D14" s="32"/>
      <c r="E14" s="74"/>
      <c r="F14" s="32"/>
      <c r="G14" s="33"/>
      <c r="H14" s="80">
        <f t="shared" si="0"/>
        <v>0</v>
      </c>
      <c r="I14" s="4"/>
      <c r="J14" s="105">
        <f>ROUND(H14*E44,2)</f>
        <v>0</v>
      </c>
    </row>
    <row r="15" spans="1:25" ht="15" customHeight="1" x14ac:dyDescent="0.2">
      <c r="A15" s="116"/>
      <c r="B15" s="117"/>
      <c r="C15" s="117"/>
      <c r="D15" s="32"/>
      <c r="E15" s="74"/>
      <c r="F15" s="32"/>
      <c r="G15" s="33"/>
      <c r="H15" s="80">
        <f t="shared" si="0"/>
        <v>0</v>
      </c>
      <c r="I15" s="4"/>
      <c r="J15" s="105">
        <f>ROUND(H15*E44,2)</f>
        <v>0</v>
      </c>
    </row>
    <row r="16" spans="1:25" ht="15" customHeight="1" x14ac:dyDescent="0.2">
      <c r="A16" s="116"/>
      <c r="B16" s="117"/>
      <c r="C16" s="117"/>
      <c r="D16" s="32"/>
      <c r="E16" s="74"/>
      <c r="F16" s="32"/>
      <c r="G16" s="33"/>
      <c r="H16" s="80">
        <f t="shared" si="0"/>
        <v>0</v>
      </c>
      <c r="I16" s="4"/>
      <c r="J16" s="105">
        <f>ROUND(H16*E44,2)</f>
        <v>0</v>
      </c>
    </row>
    <row r="17" spans="1:10" ht="15" customHeight="1" x14ac:dyDescent="0.2">
      <c r="A17" s="116"/>
      <c r="B17" s="117"/>
      <c r="C17" s="117"/>
      <c r="D17" s="32"/>
      <c r="E17" s="74"/>
      <c r="F17" s="32"/>
      <c r="G17" s="33"/>
      <c r="H17" s="80">
        <f t="shared" si="0"/>
        <v>0</v>
      </c>
      <c r="I17" s="4"/>
      <c r="J17" s="105">
        <f>ROUND(H17*E44,2)</f>
        <v>0</v>
      </c>
    </row>
    <row r="18" spans="1:10" ht="12.75" thickBot="1" x14ac:dyDescent="0.25">
      <c r="A18" s="152" t="s">
        <v>78</v>
      </c>
      <c r="B18" s="153"/>
      <c r="C18" s="153"/>
      <c r="D18" s="153"/>
      <c r="E18" s="91">
        <f>SUM(E12:E17)</f>
        <v>0</v>
      </c>
      <c r="F18" s="92"/>
      <c r="G18" s="92"/>
      <c r="H18" s="93">
        <f>SUM(H12:H17)</f>
        <v>0</v>
      </c>
      <c r="I18" s="4"/>
    </row>
    <row r="19" spans="1:10" ht="22.5" customHeight="1" thickBot="1" x14ac:dyDescent="0.25">
      <c r="A19" s="4"/>
      <c r="B19" s="4"/>
      <c r="C19" s="4"/>
      <c r="D19" s="4"/>
      <c r="E19" s="4"/>
      <c r="F19" s="47" t="s">
        <v>11</v>
      </c>
      <c r="G19" s="46" t="s">
        <v>127</v>
      </c>
      <c r="H19" s="45" t="s">
        <v>74</v>
      </c>
      <c r="I19" s="3"/>
    </row>
    <row r="20" spans="1:10" ht="15.75" thickBot="1" x14ac:dyDescent="0.25">
      <c r="A20" s="4"/>
      <c r="B20" s="4"/>
      <c r="C20" s="4"/>
      <c r="D20" s="4"/>
      <c r="E20" s="4"/>
      <c r="F20" s="48">
        <f>SUM(J12:J17)</f>
        <v>0</v>
      </c>
      <c r="G20" s="34">
        <f>IF(H20=500,E18+F20+H18-500,D8)</f>
        <v>0</v>
      </c>
      <c r="H20" s="50">
        <f>IF(E18+F20+H18-D8&gt;500,500,E18+F20+H18-D8)</f>
        <v>0</v>
      </c>
      <c r="I20" s="5"/>
      <c r="J20" s="106"/>
    </row>
    <row r="21" spans="1:10" ht="6" customHeight="1" thickBot="1" x14ac:dyDescent="0.25">
      <c r="A21" s="4"/>
      <c r="B21" s="4"/>
      <c r="C21" s="4"/>
      <c r="D21" s="4"/>
      <c r="E21" s="4"/>
      <c r="F21" s="4"/>
      <c r="G21" s="4"/>
      <c r="H21" s="4"/>
      <c r="I21" s="4"/>
    </row>
    <row r="22" spans="1:10" ht="24" x14ac:dyDescent="0.2">
      <c r="A22" s="150" t="s">
        <v>42</v>
      </c>
      <c r="B22" s="151"/>
      <c r="C22" s="151"/>
      <c r="D22" s="81" t="s">
        <v>6</v>
      </c>
      <c r="E22" s="81" t="s">
        <v>7</v>
      </c>
      <c r="F22" s="81" t="s">
        <v>8</v>
      </c>
      <c r="G22" s="81" t="s">
        <v>9</v>
      </c>
      <c r="H22" s="82" t="s">
        <v>10</v>
      </c>
      <c r="I22" s="3"/>
    </row>
    <row r="23" spans="1:10" ht="15" customHeight="1" x14ac:dyDescent="0.2">
      <c r="A23" s="116"/>
      <c r="B23" s="117"/>
      <c r="C23" s="117"/>
      <c r="D23" s="32"/>
      <c r="E23" s="74"/>
      <c r="F23" s="32"/>
      <c r="G23" s="36"/>
      <c r="H23" s="80">
        <f>G23*F23</f>
        <v>0</v>
      </c>
      <c r="I23" s="4"/>
      <c r="J23" s="105">
        <f>ROUND(H23*E44,2)</f>
        <v>0</v>
      </c>
    </row>
    <row r="24" spans="1:10" ht="15" customHeight="1" x14ac:dyDescent="0.2">
      <c r="A24" s="116"/>
      <c r="B24" s="117"/>
      <c r="C24" s="117"/>
      <c r="D24" s="32"/>
      <c r="E24" s="74"/>
      <c r="F24" s="32"/>
      <c r="G24" s="36"/>
      <c r="H24" s="80">
        <f>G24*F24</f>
        <v>0</v>
      </c>
      <c r="I24" s="4"/>
      <c r="J24" s="105">
        <f>ROUND(H24*E44,2)</f>
        <v>0</v>
      </c>
    </row>
    <row r="25" spans="1:10" ht="15" customHeight="1" x14ac:dyDescent="0.2">
      <c r="A25" s="116"/>
      <c r="B25" s="117"/>
      <c r="C25" s="117"/>
      <c r="D25" s="32"/>
      <c r="E25" s="74"/>
      <c r="F25" s="32"/>
      <c r="G25" s="36"/>
      <c r="H25" s="80">
        <f>G25*F25</f>
        <v>0</v>
      </c>
      <c r="I25" s="4"/>
      <c r="J25" s="105">
        <f>ROUND(H25*E44,2)</f>
        <v>0</v>
      </c>
    </row>
    <row r="26" spans="1:10" ht="15" customHeight="1" x14ac:dyDescent="0.2">
      <c r="A26" s="116"/>
      <c r="B26" s="117"/>
      <c r="C26" s="117"/>
      <c r="D26" s="32"/>
      <c r="E26" s="74"/>
      <c r="F26" s="32"/>
      <c r="G26" s="36"/>
      <c r="H26" s="80">
        <f>G26*F26</f>
        <v>0</v>
      </c>
      <c r="I26" s="4"/>
      <c r="J26" s="105">
        <f>ROUND(H26*E44,2)</f>
        <v>0</v>
      </c>
    </row>
    <row r="27" spans="1:10" ht="12.75" thickBot="1" x14ac:dyDescent="0.25">
      <c r="A27" s="152" t="s">
        <v>76</v>
      </c>
      <c r="B27" s="153"/>
      <c r="C27" s="153"/>
      <c r="D27" s="153"/>
      <c r="E27" s="91">
        <f>SUM(E22:E26)</f>
        <v>0</v>
      </c>
      <c r="F27" s="92"/>
      <c r="G27" s="92"/>
      <c r="H27" s="93">
        <f>SUM(H23:H26)</f>
        <v>0</v>
      </c>
      <c r="I27" s="4"/>
    </row>
    <row r="28" spans="1:10" ht="23.25" customHeight="1" thickBot="1" x14ac:dyDescent="0.25">
      <c r="A28" s="4"/>
      <c r="B28" s="4"/>
      <c r="C28" s="4"/>
      <c r="D28" s="4"/>
      <c r="E28" s="4"/>
      <c r="F28" s="47" t="s">
        <v>11</v>
      </c>
      <c r="G28" s="46" t="s">
        <v>127</v>
      </c>
      <c r="H28" s="45" t="s">
        <v>121</v>
      </c>
      <c r="I28" s="3"/>
    </row>
    <row r="29" spans="1:10" ht="15.75" thickBot="1" x14ac:dyDescent="0.25">
      <c r="A29" s="4"/>
      <c r="B29" s="4"/>
      <c r="C29" s="4"/>
      <c r="D29" s="4"/>
      <c r="E29" s="4"/>
      <c r="F29" s="48">
        <f>SUM(J23:J26)</f>
        <v>0</v>
      </c>
      <c r="G29" s="37">
        <f>IF(J29&lt;0,0,J29)</f>
        <v>0</v>
      </c>
      <c r="H29" s="50">
        <f>IF(G29&lt;0,E27+F29+H27,E27+F29+H27-G29)</f>
        <v>0</v>
      </c>
      <c r="I29" s="4"/>
      <c r="J29" s="107">
        <f>IF(H20&lt;500,E27+F29+H27-(500-H20),E27+F29+H27)</f>
        <v>-500</v>
      </c>
    </row>
    <row r="30" spans="1:10" ht="5.25" customHeight="1" thickBot="1" x14ac:dyDescent="0.25">
      <c r="A30" s="4"/>
      <c r="B30" s="4"/>
      <c r="C30" s="4"/>
      <c r="D30" s="4"/>
      <c r="E30" s="4"/>
      <c r="F30" s="4"/>
      <c r="G30" s="4"/>
      <c r="H30" s="4"/>
      <c r="I30" s="4"/>
    </row>
    <row r="31" spans="1:10" ht="24" x14ac:dyDescent="0.2">
      <c r="A31" s="161" t="s">
        <v>43</v>
      </c>
      <c r="B31" s="162"/>
      <c r="C31" s="162"/>
      <c r="D31" s="81" t="s">
        <v>6</v>
      </c>
      <c r="E31" s="81" t="s">
        <v>7</v>
      </c>
      <c r="F31" s="81" t="s">
        <v>8</v>
      </c>
      <c r="G31" s="81" t="s">
        <v>9</v>
      </c>
      <c r="H31" s="82" t="s">
        <v>10</v>
      </c>
      <c r="I31" s="3"/>
    </row>
    <row r="32" spans="1:10" ht="15" customHeight="1" x14ac:dyDescent="0.2">
      <c r="A32" s="116"/>
      <c r="B32" s="117"/>
      <c r="C32" s="117"/>
      <c r="D32" s="38"/>
      <c r="E32" s="74"/>
      <c r="F32" s="38"/>
      <c r="G32" s="36"/>
      <c r="H32" s="80">
        <f>G32*F32</f>
        <v>0</v>
      </c>
      <c r="I32" s="4"/>
      <c r="J32" s="105">
        <f>ROUND(H32*E44,2)</f>
        <v>0</v>
      </c>
    </row>
    <row r="33" spans="1:11" ht="15" customHeight="1" x14ac:dyDescent="0.2">
      <c r="A33" s="116"/>
      <c r="B33" s="117"/>
      <c r="C33" s="117"/>
      <c r="D33" s="38"/>
      <c r="E33" s="74"/>
      <c r="F33" s="38"/>
      <c r="G33" s="36"/>
      <c r="H33" s="80">
        <f>G33*F33</f>
        <v>0</v>
      </c>
      <c r="I33" s="4"/>
      <c r="J33" s="105">
        <f>ROUND(H33*E44,2)</f>
        <v>0</v>
      </c>
    </row>
    <row r="34" spans="1:11" ht="15" customHeight="1" x14ac:dyDescent="0.2">
      <c r="A34" s="116"/>
      <c r="B34" s="117"/>
      <c r="C34" s="117"/>
      <c r="D34" s="38"/>
      <c r="E34" s="74"/>
      <c r="F34" s="38"/>
      <c r="G34" s="36"/>
      <c r="H34" s="80">
        <f>G34*F34</f>
        <v>0</v>
      </c>
      <c r="I34" s="4"/>
      <c r="J34" s="105">
        <f>ROUND(H34*E44,2)</f>
        <v>0</v>
      </c>
    </row>
    <row r="35" spans="1:11" ht="12.75" thickBot="1" x14ac:dyDescent="0.25">
      <c r="A35" s="152" t="s">
        <v>77</v>
      </c>
      <c r="B35" s="153"/>
      <c r="C35" s="153"/>
      <c r="D35" s="153"/>
      <c r="E35" s="91">
        <f>SUM(E30:E34)</f>
        <v>0</v>
      </c>
      <c r="F35" s="92"/>
      <c r="G35" s="92"/>
      <c r="H35" s="93">
        <f>SUM(H31:H34)</f>
        <v>0</v>
      </c>
      <c r="I35" s="4"/>
      <c r="K35" s="39"/>
    </row>
    <row r="36" spans="1:11" ht="24" customHeight="1" thickBot="1" x14ac:dyDescent="0.25">
      <c r="A36" s="4"/>
      <c r="B36" s="4"/>
      <c r="C36" s="4"/>
      <c r="D36" s="4"/>
      <c r="E36" s="4"/>
      <c r="F36" s="47" t="s">
        <v>11</v>
      </c>
      <c r="G36" s="46" t="s">
        <v>127</v>
      </c>
      <c r="H36" s="45" t="s">
        <v>122</v>
      </c>
      <c r="I36" s="3"/>
    </row>
    <row r="37" spans="1:11" ht="15.75" thickBot="1" x14ac:dyDescent="0.25">
      <c r="A37" s="4"/>
      <c r="B37" s="4"/>
      <c r="C37" s="4"/>
      <c r="D37" s="4"/>
      <c r="E37" s="4"/>
      <c r="F37" s="49">
        <f>SUM(J32:J34)</f>
        <v>0</v>
      </c>
      <c r="G37" s="37">
        <f>IF(J37&lt;0,0,J37)</f>
        <v>0</v>
      </c>
      <c r="H37" s="50">
        <f>IF(G37&lt;0,E35+F37+H35,E35+F37+H35-G37)</f>
        <v>0</v>
      </c>
      <c r="I37" s="4"/>
      <c r="J37" s="107">
        <f>IF(H27&lt;500,E35+F37+H35-(500-H20-H29),E35+F37+H35)</f>
        <v>-500</v>
      </c>
    </row>
    <row r="38" spans="1:11" ht="6.75" customHeight="1" x14ac:dyDescent="0.2">
      <c r="A38" s="4"/>
      <c r="B38" s="4"/>
      <c r="C38" s="4"/>
      <c r="D38" s="4"/>
      <c r="E38" s="4"/>
      <c r="F38" s="4"/>
      <c r="G38" s="4"/>
      <c r="H38" s="4"/>
      <c r="I38" s="4"/>
    </row>
    <row r="39" spans="1:11" x14ac:dyDescent="0.2">
      <c r="A39" s="157" t="s">
        <v>132</v>
      </c>
      <c r="B39" s="157"/>
      <c r="C39" s="157"/>
      <c r="D39" s="51" t="s">
        <v>7</v>
      </c>
      <c r="E39" s="51" t="s">
        <v>80</v>
      </c>
      <c r="F39" s="52" t="s">
        <v>11</v>
      </c>
      <c r="G39" s="51" t="s">
        <v>128</v>
      </c>
      <c r="H39" s="52" t="s">
        <v>13</v>
      </c>
      <c r="I39" s="40"/>
    </row>
    <row r="40" spans="1:11" ht="9" customHeight="1" x14ac:dyDescent="0.2">
      <c r="A40" s="158"/>
      <c r="B40" s="158"/>
      <c r="C40" s="158"/>
      <c r="D40" s="160">
        <f>E18+E27+E35</f>
        <v>0</v>
      </c>
      <c r="E40" s="160">
        <f>H18+H27+H35</f>
        <v>0</v>
      </c>
      <c r="F40" s="160">
        <f>F20+F29+F37</f>
        <v>0</v>
      </c>
      <c r="G40" s="160">
        <f>G20+G29+G37</f>
        <v>0</v>
      </c>
      <c r="H40" s="160">
        <f>H20+H29+H37</f>
        <v>0</v>
      </c>
      <c r="I40" s="41"/>
    </row>
    <row r="41" spans="1:11" ht="9" customHeight="1" x14ac:dyDescent="0.2">
      <c r="A41" s="158"/>
      <c r="B41" s="158"/>
      <c r="C41" s="158"/>
      <c r="D41" s="160"/>
      <c r="E41" s="160"/>
      <c r="F41" s="160"/>
      <c r="G41" s="160"/>
      <c r="H41" s="160"/>
      <c r="I41" s="41"/>
    </row>
    <row r="42" spans="1:11" ht="9" customHeight="1" x14ac:dyDescent="0.2">
      <c r="A42" s="158"/>
      <c r="B42" s="158"/>
      <c r="C42" s="158"/>
      <c r="D42" s="4"/>
    </row>
    <row r="43" spans="1:11" ht="9" customHeight="1" x14ac:dyDescent="0.2">
      <c r="A43" s="159"/>
      <c r="B43" s="159"/>
      <c r="C43" s="159"/>
      <c r="D43" s="4"/>
      <c r="E43" s="4"/>
      <c r="F43" s="4"/>
      <c r="G43" s="4"/>
      <c r="H43" s="4"/>
    </row>
    <row r="44" spans="1:11" ht="9" customHeight="1" x14ac:dyDescent="0.2">
      <c r="A44" s="147"/>
      <c r="B44" s="146"/>
      <c r="C44" s="147"/>
      <c r="D44" s="145" t="s">
        <v>53</v>
      </c>
      <c r="E44" s="169">
        <f>Invoice!G9</f>
        <v>0</v>
      </c>
      <c r="F44" s="172" t="s">
        <v>120</v>
      </c>
      <c r="G44" s="170">
        <f>Invoice!B9</f>
        <v>0</v>
      </c>
      <c r="H44" s="171"/>
      <c r="I44" s="42"/>
    </row>
    <row r="45" spans="1:11" ht="11.25" customHeight="1" x14ac:dyDescent="0.2">
      <c r="A45" s="147"/>
      <c r="B45" s="147"/>
      <c r="C45" s="147"/>
      <c r="D45" s="145"/>
      <c r="E45" s="169"/>
      <c r="F45" s="172"/>
      <c r="G45" s="171"/>
      <c r="H45" s="171"/>
      <c r="I45" s="42"/>
    </row>
    <row r="49" spans="1:5" x14ac:dyDescent="0.2">
      <c r="A49" s="43"/>
    </row>
    <row r="50" spans="1:5" x14ac:dyDescent="0.2">
      <c r="E50" s="44"/>
    </row>
  </sheetData>
  <sheetProtection sheet="1" objects="1" scenarios="1"/>
  <mergeCells count="55">
    <mergeCell ref="E1:H1"/>
    <mergeCell ref="B2:C2"/>
    <mergeCell ref="G6:H6"/>
    <mergeCell ref="E5:F5"/>
    <mergeCell ref="F3:H3"/>
    <mergeCell ref="A1:C1"/>
    <mergeCell ref="F2:H2"/>
    <mergeCell ref="B3:C3"/>
    <mergeCell ref="B4:C4"/>
    <mergeCell ref="G4:H4"/>
    <mergeCell ref="E4:F4"/>
    <mergeCell ref="A5:C5"/>
    <mergeCell ref="B6:C6"/>
    <mergeCell ref="G5:H5"/>
    <mergeCell ref="E6:F6"/>
    <mergeCell ref="E8:F8"/>
    <mergeCell ref="G8:H8"/>
    <mergeCell ref="A10:H10"/>
    <mergeCell ref="E7:F7"/>
    <mergeCell ref="A22:C22"/>
    <mergeCell ref="A11:C11"/>
    <mergeCell ref="B7:C7"/>
    <mergeCell ref="B8:C8"/>
    <mergeCell ref="G7:H7"/>
    <mergeCell ref="A23:C23"/>
    <mergeCell ref="A24:C24"/>
    <mergeCell ref="A12:C12"/>
    <mergeCell ref="A13:C13"/>
    <mergeCell ref="A14:C14"/>
    <mergeCell ref="A15:C15"/>
    <mergeCell ref="A16:C16"/>
    <mergeCell ref="A18:D18"/>
    <mergeCell ref="A17:C17"/>
    <mergeCell ref="A25:C25"/>
    <mergeCell ref="A26:C26"/>
    <mergeCell ref="A34:C34"/>
    <mergeCell ref="A31:C31"/>
    <mergeCell ref="A32:C32"/>
    <mergeCell ref="A27:D27"/>
    <mergeCell ref="A33:C33"/>
    <mergeCell ref="G44:H45"/>
    <mergeCell ref="D40:D41"/>
    <mergeCell ref="E40:E41"/>
    <mergeCell ref="F40:F41"/>
    <mergeCell ref="G40:G41"/>
    <mergeCell ref="H40:H41"/>
    <mergeCell ref="F44:F45"/>
    <mergeCell ref="A44:A45"/>
    <mergeCell ref="A35:D35"/>
    <mergeCell ref="B44:C45"/>
    <mergeCell ref="D44:D45"/>
    <mergeCell ref="E44:E45"/>
    <mergeCell ref="A42:C43"/>
    <mergeCell ref="A39:C39"/>
    <mergeCell ref="A40:C41"/>
  </mergeCells>
  <conditionalFormatting sqref="H29 H37 H20">
    <cfRule type="cellIs" dxfId="7" priority="2" stopIfTrue="1" operator="greaterThanOrEqual">
      <formula>500</formula>
    </cfRule>
  </conditionalFormatting>
  <pageMargins left="0.59" right="0.39" top="0.75" bottom="0.75" header="0.3" footer="0.3"/>
  <pageSetup orientation="portrait" r:id="rId1"/>
  <headerFooter differentFirst="1">
    <firstHeader>&amp;L&amp;"-,Bold"&amp;14Repair Notification Form&amp;C&amp;"-,Bold"&amp;14Fax To: 888.336.8334</firstHeader>
  </headerFooter>
  <drawing r:id="rId2"/>
  <extLst>
    <ext xmlns:x14="http://schemas.microsoft.com/office/spreadsheetml/2009/9/main" uri="{CCE6A557-97BC-4b89-ADB6-D9C93CAAB3DF}">
      <x14:dataValidations xmlns:xm="http://schemas.microsoft.com/office/excel/2006/main" disablePrompts="1" count="2">
        <x14:dataValidation type="list" allowBlank="1" showInputMessage="1">
          <x14:formula1>
            <xm:f>Dropdown!$C$1:$C$10</xm:f>
          </x14:formula1>
          <xm:sqref>G5:H5</xm:sqref>
        </x14:dataValidation>
        <x14:dataValidation type="list" allowBlank="1" showInputMessage="1">
          <x14:formula1>
            <xm:f>Dropdown!$A$1:$A$149</xm:f>
          </x14:formula1>
          <xm:sqref>A12:C17 A23:C26 A32:C34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50"/>
  <sheetViews>
    <sheetView showZeros="0" view="pageLayout" zoomScaleNormal="100" workbookViewId="0">
      <selection activeCell="E9" sqref="E9:F9"/>
    </sheetView>
  </sheetViews>
  <sheetFormatPr defaultRowHeight="12" x14ac:dyDescent="0.2"/>
  <cols>
    <col min="1" max="1" width="16.140625" style="27" customWidth="1"/>
    <col min="2" max="2" width="10.5703125" style="27" customWidth="1"/>
    <col min="3" max="3" width="12" style="27" customWidth="1"/>
    <col min="4" max="4" width="10.28515625" style="27" bestFit="1" customWidth="1"/>
    <col min="5" max="5" width="10.42578125" style="27" customWidth="1"/>
    <col min="6" max="6" width="7.85546875" style="27" customWidth="1"/>
    <col min="7" max="7" width="13.7109375" style="27" customWidth="1"/>
    <col min="8" max="8" width="11.5703125" style="27" customWidth="1"/>
    <col min="9" max="9" width="6.5703125" style="27" customWidth="1"/>
    <col min="10" max="10" width="13.140625" style="105" customWidth="1"/>
    <col min="11" max="11" width="9.140625" style="27"/>
    <col min="12" max="12" width="18.140625" style="27" customWidth="1"/>
    <col min="13" max="15" width="9.140625" style="27"/>
    <col min="16" max="16" width="10" style="27" customWidth="1"/>
    <col min="17" max="17" width="12.140625" style="27" customWidth="1"/>
    <col min="18" max="21" width="9.140625" style="27"/>
    <col min="22" max="22" width="11.85546875" style="27" customWidth="1"/>
    <col min="23" max="16384" width="9.140625" style="27"/>
  </cols>
  <sheetData>
    <row r="1" spans="1:25" ht="15" x14ac:dyDescent="0.25">
      <c r="A1" s="133" t="s">
        <v>124</v>
      </c>
      <c r="B1" s="134"/>
      <c r="C1" s="135"/>
      <c r="D1" s="25"/>
      <c r="E1" s="118" t="s">
        <v>130</v>
      </c>
      <c r="F1" s="119"/>
      <c r="G1" s="119"/>
      <c r="H1" s="120"/>
      <c r="I1" s="26"/>
      <c r="J1" s="104"/>
      <c r="K1" s="2"/>
      <c r="L1" s="2"/>
      <c r="M1" s="2"/>
      <c r="N1" s="2"/>
      <c r="O1" s="2"/>
      <c r="P1" s="2"/>
      <c r="Q1" s="2"/>
      <c r="R1" s="2"/>
      <c r="S1" s="2"/>
      <c r="T1" s="2"/>
      <c r="U1" s="2"/>
      <c r="V1" s="2"/>
      <c r="W1" s="2"/>
      <c r="X1" s="2"/>
      <c r="Y1" s="4"/>
    </row>
    <row r="2" spans="1:25" ht="18.75" customHeight="1" x14ac:dyDescent="0.3">
      <c r="A2" s="84" t="s">
        <v>0</v>
      </c>
      <c r="B2" s="121"/>
      <c r="C2" s="122"/>
      <c r="D2" s="25"/>
      <c r="E2" s="83" t="s">
        <v>118</v>
      </c>
      <c r="F2" s="129">
        <f>Invoice!B5</f>
        <v>0</v>
      </c>
      <c r="G2" s="129"/>
      <c r="H2" s="130"/>
      <c r="I2" s="28"/>
    </row>
    <row r="3" spans="1:25" ht="18.75" customHeight="1" x14ac:dyDescent="0.25">
      <c r="A3" s="84" t="s">
        <v>1</v>
      </c>
      <c r="B3" s="123"/>
      <c r="C3" s="124"/>
      <c r="D3" s="25"/>
      <c r="E3" s="83" t="s">
        <v>123</v>
      </c>
      <c r="F3" s="129">
        <f>Invoice!B4</f>
        <v>0</v>
      </c>
      <c r="G3" s="129"/>
      <c r="H3" s="130"/>
      <c r="I3" s="29"/>
    </row>
    <row r="4" spans="1:25" ht="15" customHeight="1" thickBot="1" x14ac:dyDescent="0.25">
      <c r="A4" s="94" t="s">
        <v>2</v>
      </c>
      <c r="B4" s="125"/>
      <c r="C4" s="126"/>
      <c r="D4" s="25"/>
      <c r="E4" s="131" t="s">
        <v>12</v>
      </c>
      <c r="F4" s="132"/>
      <c r="G4" s="127">
        <f>Invoice!G7</f>
        <v>0</v>
      </c>
      <c r="H4" s="128"/>
      <c r="I4" s="29"/>
    </row>
    <row r="5" spans="1:25" ht="15.75" customHeight="1" x14ac:dyDescent="0.25">
      <c r="A5" s="142" t="s">
        <v>129</v>
      </c>
      <c r="B5" s="143"/>
      <c r="C5" s="144"/>
      <c r="D5" s="25"/>
      <c r="E5" s="131" t="s">
        <v>4</v>
      </c>
      <c r="F5" s="132"/>
      <c r="G5" s="163"/>
      <c r="H5" s="175"/>
      <c r="I5" s="29"/>
    </row>
    <row r="6" spans="1:25" ht="15" customHeight="1" thickBot="1" x14ac:dyDescent="0.25">
      <c r="A6" s="95" t="s">
        <v>125</v>
      </c>
      <c r="B6" s="136"/>
      <c r="C6" s="137"/>
      <c r="D6" s="25"/>
      <c r="E6" s="131" t="s">
        <v>5</v>
      </c>
      <c r="F6" s="132"/>
      <c r="G6" s="167">
        <f>Invoice!B8</f>
        <v>0</v>
      </c>
      <c r="H6" s="168"/>
      <c r="I6" s="29"/>
    </row>
    <row r="7" spans="1:25" ht="15" customHeight="1" x14ac:dyDescent="0.2">
      <c r="A7" s="89" t="s">
        <v>126</v>
      </c>
      <c r="B7" s="138"/>
      <c r="C7" s="139"/>
      <c r="D7" s="100" t="s">
        <v>220</v>
      </c>
      <c r="E7" s="131" t="s">
        <v>3</v>
      </c>
      <c r="F7" s="132"/>
      <c r="G7" s="163"/>
      <c r="H7" s="164"/>
      <c r="I7" s="29"/>
      <c r="L7" s="27" t="s">
        <v>75</v>
      </c>
    </row>
    <row r="8" spans="1:25" ht="15.75" customHeight="1" thickBot="1" x14ac:dyDescent="0.25">
      <c r="A8" s="90" t="s">
        <v>126</v>
      </c>
      <c r="B8" s="140"/>
      <c r="C8" s="141"/>
      <c r="D8" s="99"/>
      <c r="E8" s="173" t="s">
        <v>14</v>
      </c>
      <c r="F8" s="174"/>
      <c r="G8" s="165"/>
      <c r="H8" s="166"/>
      <c r="I8" s="29"/>
    </row>
    <row r="9" spans="1:25" ht="9.75" customHeight="1" thickBot="1" x14ac:dyDescent="0.25">
      <c r="E9" s="4"/>
      <c r="F9" s="30"/>
      <c r="G9" s="30"/>
      <c r="H9" s="30"/>
      <c r="I9" s="30"/>
    </row>
    <row r="10" spans="1:25" ht="14.25" customHeight="1" x14ac:dyDescent="0.2">
      <c r="A10" s="118" t="s">
        <v>131</v>
      </c>
      <c r="B10" s="148"/>
      <c r="C10" s="148"/>
      <c r="D10" s="148"/>
      <c r="E10" s="148"/>
      <c r="F10" s="148"/>
      <c r="G10" s="148"/>
      <c r="H10" s="149"/>
      <c r="I10" s="31"/>
    </row>
    <row r="11" spans="1:25" ht="24" x14ac:dyDescent="0.2">
      <c r="A11" s="110" t="s">
        <v>41</v>
      </c>
      <c r="B11" s="111"/>
      <c r="C11" s="112"/>
      <c r="D11" s="35" t="s">
        <v>6</v>
      </c>
      <c r="E11" s="35" t="s">
        <v>7</v>
      </c>
      <c r="F11" s="35" t="s">
        <v>8</v>
      </c>
      <c r="G11" s="35" t="s">
        <v>79</v>
      </c>
      <c r="H11" s="79" t="s">
        <v>80</v>
      </c>
      <c r="I11" s="3"/>
    </row>
    <row r="12" spans="1:25" ht="15" customHeight="1" x14ac:dyDescent="0.2">
      <c r="A12" s="116"/>
      <c r="B12" s="117"/>
      <c r="C12" s="117"/>
      <c r="D12" s="32"/>
      <c r="E12" s="74"/>
      <c r="F12" s="32"/>
      <c r="G12" s="33"/>
      <c r="H12" s="80">
        <f t="shared" ref="H12:H17" si="0">G12*F12</f>
        <v>0</v>
      </c>
      <c r="I12" s="5"/>
      <c r="J12" s="105">
        <f>ROUND(H12*E44,2)</f>
        <v>0</v>
      </c>
    </row>
    <row r="13" spans="1:25" ht="15" customHeight="1" x14ac:dyDescent="0.2">
      <c r="A13" s="116"/>
      <c r="B13" s="117"/>
      <c r="C13" s="117"/>
      <c r="D13" s="32"/>
      <c r="E13" s="74"/>
      <c r="F13" s="32"/>
      <c r="G13" s="33"/>
      <c r="H13" s="80">
        <f t="shared" si="0"/>
        <v>0</v>
      </c>
      <c r="I13" s="5"/>
      <c r="J13" s="105">
        <f>ROUND(H13*E44,2)</f>
        <v>0</v>
      </c>
    </row>
    <row r="14" spans="1:25" ht="15" customHeight="1" x14ac:dyDescent="0.2">
      <c r="A14" s="116"/>
      <c r="B14" s="117"/>
      <c r="C14" s="117"/>
      <c r="D14" s="32"/>
      <c r="E14" s="74"/>
      <c r="F14" s="32"/>
      <c r="G14" s="33"/>
      <c r="H14" s="80">
        <f t="shared" si="0"/>
        <v>0</v>
      </c>
      <c r="I14" s="4"/>
      <c r="J14" s="105">
        <f>ROUND(H14*E44,2)</f>
        <v>0</v>
      </c>
    </row>
    <row r="15" spans="1:25" ht="15" customHeight="1" x14ac:dyDescent="0.2">
      <c r="A15" s="116"/>
      <c r="B15" s="117"/>
      <c r="C15" s="117"/>
      <c r="D15" s="32"/>
      <c r="E15" s="74"/>
      <c r="F15" s="32"/>
      <c r="G15" s="33"/>
      <c r="H15" s="80">
        <f t="shared" si="0"/>
        <v>0</v>
      </c>
      <c r="I15" s="4"/>
      <c r="J15" s="105">
        <f>ROUND(H15*E44,2)</f>
        <v>0</v>
      </c>
    </row>
    <row r="16" spans="1:25" ht="15" customHeight="1" x14ac:dyDescent="0.2">
      <c r="A16" s="116"/>
      <c r="B16" s="117"/>
      <c r="C16" s="117"/>
      <c r="D16" s="32"/>
      <c r="E16" s="74"/>
      <c r="F16" s="32"/>
      <c r="G16" s="33"/>
      <c r="H16" s="80">
        <f t="shared" si="0"/>
        <v>0</v>
      </c>
      <c r="I16" s="4"/>
      <c r="J16" s="105">
        <f>ROUND(H16*E44,2)</f>
        <v>0</v>
      </c>
    </row>
    <row r="17" spans="1:10" ht="15" customHeight="1" x14ac:dyDescent="0.2">
      <c r="A17" s="116"/>
      <c r="B17" s="117"/>
      <c r="C17" s="117"/>
      <c r="D17" s="32"/>
      <c r="E17" s="74"/>
      <c r="F17" s="32"/>
      <c r="G17" s="33"/>
      <c r="H17" s="80">
        <f t="shared" si="0"/>
        <v>0</v>
      </c>
      <c r="I17" s="4"/>
      <c r="J17" s="105">
        <f>ROUND(H17*E44,2)</f>
        <v>0</v>
      </c>
    </row>
    <row r="18" spans="1:10" ht="12.75" thickBot="1" x14ac:dyDescent="0.25">
      <c r="A18" s="152" t="s">
        <v>78</v>
      </c>
      <c r="B18" s="153"/>
      <c r="C18" s="153"/>
      <c r="D18" s="153"/>
      <c r="E18" s="91">
        <f>SUM(E12:E17)</f>
        <v>0</v>
      </c>
      <c r="F18" s="92"/>
      <c r="G18" s="92"/>
      <c r="H18" s="93">
        <f>SUM(H12:H17)</f>
        <v>0</v>
      </c>
      <c r="I18" s="4"/>
    </row>
    <row r="19" spans="1:10" ht="22.5" customHeight="1" thickBot="1" x14ac:dyDescent="0.25">
      <c r="A19" s="4"/>
      <c r="B19" s="4"/>
      <c r="C19" s="4"/>
      <c r="D19" s="4"/>
      <c r="E19" s="4"/>
      <c r="F19" s="47" t="s">
        <v>11</v>
      </c>
      <c r="G19" s="46" t="s">
        <v>127</v>
      </c>
      <c r="H19" s="45" t="s">
        <v>74</v>
      </c>
      <c r="I19" s="3"/>
    </row>
    <row r="20" spans="1:10" ht="15.75" thickBot="1" x14ac:dyDescent="0.25">
      <c r="A20" s="4"/>
      <c r="B20" s="4"/>
      <c r="C20" s="4"/>
      <c r="D20" s="4"/>
      <c r="E20" s="4"/>
      <c r="F20" s="48">
        <f>SUM(J12:J17)</f>
        <v>0</v>
      </c>
      <c r="G20" s="34">
        <f>IF(H20=500,E18+F20+H18-500,D8)</f>
        <v>0</v>
      </c>
      <c r="H20" s="50">
        <f>IF(E18+F20+H18-D8&gt;500,500,E18+F20+H18-D8)</f>
        <v>0</v>
      </c>
      <c r="I20" s="5"/>
      <c r="J20" s="106"/>
    </row>
    <row r="21" spans="1:10" ht="6" customHeight="1" thickBot="1" x14ac:dyDescent="0.25">
      <c r="A21" s="4"/>
      <c r="B21" s="4"/>
      <c r="C21" s="4"/>
      <c r="D21" s="4"/>
      <c r="E21" s="4"/>
      <c r="F21" s="4"/>
      <c r="G21" s="4"/>
      <c r="H21" s="4"/>
      <c r="I21" s="4"/>
    </row>
    <row r="22" spans="1:10" ht="24" x14ac:dyDescent="0.2">
      <c r="A22" s="150" t="s">
        <v>42</v>
      </c>
      <c r="B22" s="151"/>
      <c r="C22" s="151"/>
      <c r="D22" s="81" t="s">
        <v>6</v>
      </c>
      <c r="E22" s="81" t="s">
        <v>7</v>
      </c>
      <c r="F22" s="81" t="s">
        <v>8</v>
      </c>
      <c r="G22" s="81" t="s">
        <v>9</v>
      </c>
      <c r="H22" s="82" t="s">
        <v>10</v>
      </c>
      <c r="I22" s="3"/>
    </row>
    <row r="23" spans="1:10" ht="15" customHeight="1" x14ac:dyDescent="0.2">
      <c r="A23" s="116"/>
      <c r="B23" s="117"/>
      <c r="C23" s="117"/>
      <c r="D23" s="32"/>
      <c r="E23" s="74"/>
      <c r="F23" s="32"/>
      <c r="G23" s="36"/>
      <c r="H23" s="80">
        <f>G23*F23</f>
        <v>0</v>
      </c>
      <c r="I23" s="4"/>
      <c r="J23" s="105">
        <f>ROUND(H23*E44,2)</f>
        <v>0</v>
      </c>
    </row>
    <row r="24" spans="1:10" ht="15" customHeight="1" x14ac:dyDescent="0.2">
      <c r="A24" s="116"/>
      <c r="B24" s="117"/>
      <c r="C24" s="117"/>
      <c r="D24" s="32"/>
      <c r="E24" s="74"/>
      <c r="F24" s="32"/>
      <c r="G24" s="36"/>
      <c r="H24" s="80">
        <f>G24*F24</f>
        <v>0</v>
      </c>
      <c r="I24" s="4"/>
      <c r="J24" s="105">
        <f>ROUND(H24*E44,2)</f>
        <v>0</v>
      </c>
    </row>
    <row r="25" spans="1:10" ht="15" customHeight="1" x14ac:dyDescent="0.2">
      <c r="A25" s="116"/>
      <c r="B25" s="117"/>
      <c r="C25" s="117"/>
      <c r="D25" s="32"/>
      <c r="E25" s="74"/>
      <c r="F25" s="32"/>
      <c r="G25" s="36"/>
      <c r="H25" s="80">
        <f>G25*F25</f>
        <v>0</v>
      </c>
      <c r="I25" s="4"/>
      <c r="J25" s="105">
        <f>ROUND(H25*E44,2)</f>
        <v>0</v>
      </c>
    </row>
    <row r="26" spans="1:10" ht="15" customHeight="1" x14ac:dyDescent="0.2">
      <c r="A26" s="116"/>
      <c r="B26" s="117"/>
      <c r="C26" s="117"/>
      <c r="D26" s="32"/>
      <c r="E26" s="74"/>
      <c r="F26" s="32"/>
      <c r="G26" s="36"/>
      <c r="H26" s="80">
        <f>G26*F26</f>
        <v>0</v>
      </c>
      <c r="I26" s="4"/>
      <c r="J26" s="105">
        <f>ROUND(H26*E44,2)</f>
        <v>0</v>
      </c>
    </row>
    <row r="27" spans="1:10" ht="12.75" thickBot="1" x14ac:dyDescent="0.25">
      <c r="A27" s="152" t="s">
        <v>76</v>
      </c>
      <c r="B27" s="153"/>
      <c r="C27" s="153"/>
      <c r="D27" s="153"/>
      <c r="E27" s="91">
        <f>SUM(E22:E26)</f>
        <v>0</v>
      </c>
      <c r="F27" s="92"/>
      <c r="G27" s="92"/>
      <c r="H27" s="93">
        <f>SUM(H23:H26)</f>
        <v>0</v>
      </c>
      <c r="I27" s="4"/>
    </row>
    <row r="28" spans="1:10" ht="23.25" customHeight="1" thickBot="1" x14ac:dyDescent="0.25">
      <c r="A28" s="4"/>
      <c r="B28" s="4"/>
      <c r="C28" s="4"/>
      <c r="D28" s="4"/>
      <c r="E28" s="4"/>
      <c r="F28" s="47" t="s">
        <v>11</v>
      </c>
      <c r="G28" s="46" t="s">
        <v>127</v>
      </c>
      <c r="H28" s="45" t="s">
        <v>121</v>
      </c>
      <c r="I28" s="3"/>
    </row>
    <row r="29" spans="1:10" ht="15.75" thickBot="1" x14ac:dyDescent="0.25">
      <c r="A29" s="4"/>
      <c r="B29" s="4"/>
      <c r="C29" s="4"/>
      <c r="D29" s="4"/>
      <c r="E29" s="4"/>
      <c r="F29" s="48">
        <f>SUM(J23:J26)</f>
        <v>0</v>
      </c>
      <c r="G29" s="37">
        <f>IF(J29&lt;0,0,J29)</f>
        <v>0</v>
      </c>
      <c r="H29" s="50">
        <f>IF(G29&lt;0,E27+F29+H27,E27+F29+H27-G29)</f>
        <v>0</v>
      </c>
      <c r="I29" s="4"/>
      <c r="J29" s="107">
        <f>IF(H20&lt;500,E27+F29+H27-(500-H20),E27+F29+H27)</f>
        <v>-500</v>
      </c>
    </row>
    <row r="30" spans="1:10" ht="5.25" customHeight="1" thickBot="1" x14ac:dyDescent="0.25">
      <c r="A30" s="4"/>
      <c r="B30" s="4"/>
      <c r="C30" s="4"/>
      <c r="D30" s="4"/>
      <c r="E30" s="4"/>
      <c r="F30" s="4"/>
      <c r="G30" s="4"/>
      <c r="H30" s="4"/>
      <c r="I30" s="4"/>
    </row>
    <row r="31" spans="1:10" ht="24" x14ac:dyDescent="0.2">
      <c r="A31" s="161" t="s">
        <v>43</v>
      </c>
      <c r="B31" s="162"/>
      <c r="C31" s="162"/>
      <c r="D31" s="81" t="s">
        <v>6</v>
      </c>
      <c r="E31" s="81" t="s">
        <v>7</v>
      </c>
      <c r="F31" s="81" t="s">
        <v>8</v>
      </c>
      <c r="G31" s="81" t="s">
        <v>9</v>
      </c>
      <c r="H31" s="82" t="s">
        <v>10</v>
      </c>
      <c r="I31" s="3"/>
    </row>
    <row r="32" spans="1:10" ht="15" customHeight="1" x14ac:dyDescent="0.2">
      <c r="A32" s="116"/>
      <c r="B32" s="117"/>
      <c r="C32" s="117"/>
      <c r="D32" s="38"/>
      <c r="E32" s="74"/>
      <c r="F32" s="38"/>
      <c r="G32" s="36"/>
      <c r="H32" s="80">
        <f>G32*F32</f>
        <v>0</v>
      </c>
      <c r="I32" s="4"/>
      <c r="J32" s="105">
        <f>ROUND(H32*E44,2)</f>
        <v>0</v>
      </c>
    </row>
    <row r="33" spans="1:11" ht="15" customHeight="1" x14ac:dyDescent="0.2">
      <c r="A33" s="116"/>
      <c r="B33" s="117"/>
      <c r="C33" s="117"/>
      <c r="D33" s="38"/>
      <c r="E33" s="74"/>
      <c r="F33" s="38"/>
      <c r="G33" s="36"/>
      <c r="H33" s="80">
        <f>G33*F33</f>
        <v>0</v>
      </c>
      <c r="I33" s="4"/>
      <c r="J33" s="105">
        <f>ROUND(H33*E44,2)</f>
        <v>0</v>
      </c>
    </row>
    <row r="34" spans="1:11" ht="15" customHeight="1" x14ac:dyDescent="0.2">
      <c r="A34" s="116"/>
      <c r="B34" s="117"/>
      <c r="C34" s="117"/>
      <c r="D34" s="38"/>
      <c r="E34" s="74"/>
      <c r="F34" s="38"/>
      <c r="G34" s="36"/>
      <c r="H34" s="80">
        <f>G34*F34</f>
        <v>0</v>
      </c>
      <c r="I34" s="4"/>
      <c r="J34" s="105">
        <f>ROUND(H34*E44,2)</f>
        <v>0</v>
      </c>
    </row>
    <row r="35" spans="1:11" ht="12.75" thickBot="1" x14ac:dyDescent="0.25">
      <c r="A35" s="152" t="s">
        <v>77</v>
      </c>
      <c r="B35" s="153"/>
      <c r="C35" s="153"/>
      <c r="D35" s="153"/>
      <c r="E35" s="91">
        <f>SUM(E30:E34)</f>
        <v>0</v>
      </c>
      <c r="F35" s="92"/>
      <c r="G35" s="92"/>
      <c r="H35" s="93">
        <f>SUM(H31:H34)</f>
        <v>0</v>
      </c>
      <c r="I35" s="4"/>
      <c r="K35" s="39"/>
    </row>
    <row r="36" spans="1:11" ht="24" customHeight="1" thickBot="1" x14ac:dyDescent="0.25">
      <c r="A36" s="4"/>
      <c r="B36" s="4"/>
      <c r="C36" s="4"/>
      <c r="D36" s="4"/>
      <c r="E36" s="4"/>
      <c r="F36" s="47" t="s">
        <v>11</v>
      </c>
      <c r="G36" s="46" t="s">
        <v>127</v>
      </c>
      <c r="H36" s="45" t="s">
        <v>122</v>
      </c>
      <c r="I36" s="3"/>
    </row>
    <row r="37" spans="1:11" ht="15.75" thickBot="1" x14ac:dyDescent="0.25">
      <c r="A37" s="4"/>
      <c r="B37" s="4"/>
      <c r="C37" s="4"/>
      <c r="D37" s="4"/>
      <c r="E37" s="4"/>
      <c r="F37" s="49">
        <f>SUM(J32:J34)</f>
        <v>0</v>
      </c>
      <c r="G37" s="37">
        <f>IF(J37&lt;0,0,J37)</f>
        <v>0</v>
      </c>
      <c r="H37" s="50">
        <f>IF(G37&lt;0,E35+F37+H35,E35+F37+H35-G37)</f>
        <v>0</v>
      </c>
      <c r="I37" s="4"/>
      <c r="J37" s="107">
        <f>IF(H27&lt;500,E35+F37+H35-(500-H20-H29),E35+F37+H35)</f>
        <v>-500</v>
      </c>
    </row>
    <row r="38" spans="1:11" ht="6.75" customHeight="1" x14ac:dyDescent="0.2">
      <c r="A38" s="4"/>
      <c r="B38" s="4"/>
      <c r="C38" s="4"/>
      <c r="D38" s="4"/>
      <c r="E38" s="4"/>
      <c r="F38" s="4"/>
      <c r="G38" s="4"/>
      <c r="H38" s="4"/>
      <c r="I38" s="4"/>
    </row>
    <row r="39" spans="1:11" x14ac:dyDescent="0.2">
      <c r="A39" s="157" t="s">
        <v>132</v>
      </c>
      <c r="B39" s="157"/>
      <c r="C39" s="157"/>
      <c r="D39" s="51" t="s">
        <v>7</v>
      </c>
      <c r="E39" s="51" t="s">
        <v>80</v>
      </c>
      <c r="F39" s="52" t="s">
        <v>11</v>
      </c>
      <c r="G39" s="51" t="s">
        <v>128</v>
      </c>
      <c r="H39" s="52" t="s">
        <v>13</v>
      </c>
      <c r="I39" s="40"/>
    </row>
    <row r="40" spans="1:11" ht="9" customHeight="1" x14ac:dyDescent="0.2">
      <c r="A40" s="158"/>
      <c r="B40" s="158"/>
      <c r="C40" s="158"/>
      <c r="D40" s="160">
        <f>E18+E27+E35</f>
        <v>0</v>
      </c>
      <c r="E40" s="160">
        <f>H18+H27+H35</f>
        <v>0</v>
      </c>
      <c r="F40" s="160">
        <f>F20+F29+F37</f>
        <v>0</v>
      </c>
      <c r="G40" s="160">
        <f>G20+G29+G37</f>
        <v>0</v>
      </c>
      <c r="H40" s="160">
        <f>H20+H29+H37</f>
        <v>0</v>
      </c>
      <c r="I40" s="41"/>
    </row>
    <row r="41" spans="1:11" ht="9" customHeight="1" x14ac:dyDescent="0.2">
      <c r="A41" s="158"/>
      <c r="B41" s="158"/>
      <c r="C41" s="158"/>
      <c r="D41" s="160"/>
      <c r="E41" s="160"/>
      <c r="F41" s="160"/>
      <c r="G41" s="160"/>
      <c r="H41" s="160"/>
      <c r="I41" s="41"/>
    </row>
    <row r="42" spans="1:11" ht="9" customHeight="1" x14ac:dyDescent="0.2">
      <c r="A42" s="158"/>
      <c r="B42" s="158"/>
      <c r="C42" s="158"/>
      <c r="D42" s="4"/>
    </row>
    <row r="43" spans="1:11" ht="9" customHeight="1" x14ac:dyDescent="0.2">
      <c r="A43" s="159"/>
      <c r="B43" s="159"/>
      <c r="C43" s="159"/>
      <c r="D43" s="4"/>
      <c r="E43" s="4"/>
      <c r="F43" s="4"/>
      <c r="G43" s="4"/>
      <c r="H43" s="4"/>
    </row>
    <row r="44" spans="1:11" ht="9" customHeight="1" x14ac:dyDescent="0.2">
      <c r="A44" s="147"/>
      <c r="B44" s="146"/>
      <c r="C44" s="147"/>
      <c r="D44" s="145" t="s">
        <v>53</v>
      </c>
      <c r="E44" s="169">
        <f>Invoice!G9</f>
        <v>0</v>
      </c>
      <c r="F44" s="172" t="s">
        <v>120</v>
      </c>
      <c r="G44" s="170">
        <f>Invoice!B9</f>
        <v>0</v>
      </c>
      <c r="H44" s="171"/>
      <c r="I44" s="42"/>
    </row>
    <row r="45" spans="1:11" ht="11.25" customHeight="1" x14ac:dyDescent="0.2">
      <c r="A45" s="147"/>
      <c r="B45" s="147"/>
      <c r="C45" s="147"/>
      <c r="D45" s="145"/>
      <c r="E45" s="169"/>
      <c r="F45" s="172"/>
      <c r="G45" s="171"/>
      <c r="H45" s="171"/>
      <c r="I45" s="42"/>
    </row>
    <row r="49" spans="1:5" x14ac:dyDescent="0.2">
      <c r="A49" s="43"/>
    </row>
    <row r="50" spans="1:5" x14ac:dyDescent="0.2">
      <c r="E50" s="44"/>
    </row>
  </sheetData>
  <sheetProtection sheet="1" objects="1" scenarios="1"/>
  <mergeCells count="55">
    <mergeCell ref="A1:C1"/>
    <mergeCell ref="F2:H2"/>
    <mergeCell ref="B3:C3"/>
    <mergeCell ref="B4:C4"/>
    <mergeCell ref="G5:H5"/>
    <mergeCell ref="E1:H1"/>
    <mergeCell ref="B2:C2"/>
    <mergeCell ref="E5:F5"/>
    <mergeCell ref="F3:H3"/>
    <mergeCell ref="A11:C11"/>
    <mergeCell ref="B7:C7"/>
    <mergeCell ref="B8:C8"/>
    <mergeCell ref="G4:H4"/>
    <mergeCell ref="E4:F4"/>
    <mergeCell ref="A5:C5"/>
    <mergeCell ref="B6:C6"/>
    <mergeCell ref="E6:F6"/>
    <mergeCell ref="G6:H6"/>
    <mergeCell ref="G7:H7"/>
    <mergeCell ref="E8:F8"/>
    <mergeCell ref="G8:H8"/>
    <mergeCell ref="A10:H10"/>
    <mergeCell ref="E7:F7"/>
    <mergeCell ref="A22:C22"/>
    <mergeCell ref="A26:C26"/>
    <mergeCell ref="A24:C24"/>
    <mergeCell ref="A12:C12"/>
    <mergeCell ref="A13:C13"/>
    <mergeCell ref="A14:C14"/>
    <mergeCell ref="A15:C15"/>
    <mergeCell ref="A16:C16"/>
    <mergeCell ref="A18:D18"/>
    <mergeCell ref="A25:C25"/>
    <mergeCell ref="A23:C23"/>
    <mergeCell ref="A17:C17"/>
    <mergeCell ref="A34:C34"/>
    <mergeCell ref="A31:C31"/>
    <mergeCell ref="A32:C32"/>
    <mergeCell ref="A27:D27"/>
    <mergeCell ref="A33:C33"/>
    <mergeCell ref="G44:H45"/>
    <mergeCell ref="D40:D41"/>
    <mergeCell ref="E40:E41"/>
    <mergeCell ref="F40:F41"/>
    <mergeCell ref="G40:G41"/>
    <mergeCell ref="H40:H41"/>
    <mergeCell ref="A35:D35"/>
    <mergeCell ref="B44:C45"/>
    <mergeCell ref="D44:D45"/>
    <mergeCell ref="E44:E45"/>
    <mergeCell ref="F44:F45"/>
    <mergeCell ref="A42:C43"/>
    <mergeCell ref="A39:C39"/>
    <mergeCell ref="A40:C41"/>
    <mergeCell ref="A44:A45"/>
  </mergeCells>
  <conditionalFormatting sqref="H29 H37 H20">
    <cfRule type="cellIs" dxfId="6" priority="2" stopIfTrue="1" operator="greaterThanOrEqual">
      <formula>500</formula>
    </cfRule>
  </conditionalFormatting>
  <dataValidations count="1">
    <dataValidation allowBlank="1" showInputMessage="1" sqref="B2:C2"/>
  </dataValidations>
  <pageMargins left="0.59" right="0.39" top="0.75" bottom="0.75" header="0.3" footer="0.3"/>
  <pageSetup orientation="portrait" r:id="rId1"/>
  <headerFooter differentFirst="1">
    <firstHeader>&amp;L&amp;"-,Bold"&amp;14Repair Notification Form&amp;C&amp;"-,Bold"&amp;14Fax To: 888.336.8334</first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Dropdown!$C$1:$C$10</xm:f>
          </x14:formula1>
          <xm:sqref>G5:H5</xm:sqref>
        </x14:dataValidation>
        <x14:dataValidation type="list" allowBlank="1" showInputMessage="1">
          <x14:formula1>
            <xm:f>Dropdown!$A$1:$A$149</xm:f>
          </x14:formula1>
          <xm:sqref>A12:C17 A23:C26 A32:C34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50"/>
  <sheetViews>
    <sheetView showZeros="0" view="pageLayout" zoomScaleNormal="100" workbookViewId="0">
      <selection activeCell="E9" sqref="E9:F9"/>
    </sheetView>
  </sheetViews>
  <sheetFormatPr defaultRowHeight="12" x14ac:dyDescent="0.2"/>
  <cols>
    <col min="1" max="1" width="16.140625" style="27" customWidth="1"/>
    <col min="2" max="2" width="10.5703125" style="27" customWidth="1"/>
    <col min="3" max="3" width="12" style="27" customWidth="1"/>
    <col min="4" max="4" width="10.28515625" style="27" bestFit="1" customWidth="1"/>
    <col min="5" max="5" width="10.42578125" style="27" customWidth="1"/>
    <col min="6" max="6" width="7.85546875" style="27" customWidth="1"/>
    <col min="7" max="7" width="13.7109375" style="27" customWidth="1"/>
    <col min="8" max="8" width="11.5703125" style="27" customWidth="1"/>
    <col min="9" max="9" width="6.5703125" style="27" customWidth="1"/>
    <col min="10" max="10" width="13.140625" style="105" customWidth="1"/>
    <col min="11" max="11" width="9.140625" style="27"/>
    <col min="12" max="12" width="18.140625" style="27" customWidth="1"/>
    <col min="13" max="15" width="9.140625" style="27"/>
    <col min="16" max="16" width="10" style="27" customWidth="1"/>
    <col min="17" max="17" width="12.140625" style="27" customWidth="1"/>
    <col min="18" max="21" width="9.140625" style="27"/>
    <col min="22" max="22" width="11.85546875" style="27" customWidth="1"/>
    <col min="23" max="16384" width="9.140625" style="27"/>
  </cols>
  <sheetData>
    <row r="1" spans="1:25" ht="15" x14ac:dyDescent="0.25">
      <c r="A1" s="133" t="s">
        <v>124</v>
      </c>
      <c r="B1" s="134"/>
      <c r="C1" s="135"/>
      <c r="D1" s="25"/>
      <c r="E1" s="118" t="s">
        <v>130</v>
      </c>
      <c r="F1" s="119"/>
      <c r="G1" s="119"/>
      <c r="H1" s="120"/>
      <c r="I1" s="26"/>
      <c r="J1" s="104"/>
      <c r="K1" s="2"/>
      <c r="L1" s="2"/>
      <c r="M1" s="2"/>
      <c r="N1" s="2"/>
      <c r="O1" s="2"/>
      <c r="P1" s="2"/>
      <c r="Q1" s="2"/>
      <c r="R1" s="2"/>
      <c r="S1" s="2"/>
      <c r="T1" s="2"/>
      <c r="U1" s="2"/>
      <c r="V1" s="2"/>
      <c r="W1" s="2"/>
      <c r="X1" s="2"/>
      <c r="Y1" s="4"/>
    </row>
    <row r="2" spans="1:25" ht="18.75" customHeight="1" x14ac:dyDescent="0.3">
      <c r="A2" s="84" t="s">
        <v>0</v>
      </c>
      <c r="B2" s="121"/>
      <c r="C2" s="122"/>
      <c r="D2" s="25"/>
      <c r="E2" s="83" t="s">
        <v>118</v>
      </c>
      <c r="F2" s="129">
        <f>Invoice!B5</f>
        <v>0</v>
      </c>
      <c r="G2" s="129"/>
      <c r="H2" s="130"/>
      <c r="I2" s="28"/>
    </row>
    <row r="3" spans="1:25" ht="18.75" customHeight="1" x14ac:dyDescent="0.25">
      <c r="A3" s="84" t="s">
        <v>1</v>
      </c>
      <c r="B3" s="123"/>
      <c r="C3" s="124"/>
      <c r="D3" s="25"/>
      <c r="E3" s="83" t="s">
        <v>123</v>
      </c>
      <c r="F3" s="129">
        <f>Invoice!B4</f>
        <v>0</v>
      </c>
      <c r="G3" s="129"/>
      <c r="H3" s="130"/>
      <c r="I3" s="29"/>
    </row>
    <row r="4" spans="1:25" ht="15" customHeight="1" thickBot="1" x14ac:dyDescent="0.25">
      <c r="A4" s="94" t="s">
        <v>2</v>
      </c>
      <c r="B4" s="125"/>
      <c r="C4" s="126"/>
      <c r="D4" s="25"/>
      <c r="E4" s="131" t="s">
        <v>12</v>
      </c>
      <c r="F4" s="132"/>
      <c r="G4" s="127">
        <f>Invoice!G7</f>
        <v>0</v>
      </c>
      <c r="H4" s="128"/>
      <c r="I4" s="29"/>
    </row>
    <row r="5" spans="1:25" ht="15.75" customHeight="1" x14ac:dyDescent="0.25">
      <c r="A5" s="142" t="s">
        <v>129</v>
      </c>
      <c r="B5" s="143"/>
      <c r="C5" s="144"/>
      <c r="D5" s="25"/>
      <c r="E5" s="131" t="s">
        <v>4</v>
      </c>
      <c r="F5" s="132"/>
      <c r="G5" s="163"/>
      <c r="H5" s="175"/>
      <c r="I5" s="29"/>
    </row>
    <row r="6" spans="1:25" ht="15" customHeight="1" thickBot="1" x14ac:dyDescent="0.25">
      <c r="A6" s="95" t="s">
        <v>125</v>
      </c>
      <c r="B6" s="136"/>
      <c r="C6" s="137"/>
      <c r="D6" s="25"/>
      <c r="E6" s="131" t="s">
        <v>5</v>
      </c>
      <c r="F6" s="132"/>
      <c r="G6" s="167">
        <f>Invoice!B8</f>
        <v>0</v>
      </c>
      <c r="H6" s="168"/>
      <c r="I6" s="29"/>
    </row>
    <row r="7" spans="1:25" ht="15" customHeight="1" x14ac:dyDescent="0.2">
      <c r="A7" s="89" t="s">
        <v>126</v>
      </c>
      <c r="B7" s="138"/>
      <c r="C7" s="139"/>
      <c r="D7" s="100" t="s">
        <v>220</v>
      </c>
      <c r="E7" s="131" t="s">
        <v>3</v>
      </c>
      <c r="F7" s="132"/>
      <c r="G7" s="163"/>
      <c r="H7" s="164"/>
      <c r="I7" s="29"/>
      <c r="L7" s="27" t="s">
        <v>75</v>
      </c>
    </row>
    <row r="8" spans="1:25" ht="15.75" customHeight="1" thickBot="1" x14ac:dyDescent="0.25">
      <c r="A8" s="90" t="s">
        <v>126</v>
      </c>
      <c r="B8" s="140"/>
      <c r="C8" s="141"/>
      <c r="D8" s="99"/>
      <c r="E8" s="173" t="s">
        <v>14</v>
      </c>
      <c r="F8" s="174"/>
      <c r="G8" s="165"/>
      <c r="H8" s="166"/>
      <c r="I8" s="29"/>
    </row>
    <row r="9" spans="1:25" ht="9.75" customHeight="1" thickBot="1" x14ac:dyDescent="0.25">
      <c r="E9" s="4"/>
      <c r="F9" s="30"/>
      <c r="G9" s="30"/>
      <c r="H9" s="30"/>
      <c r="I9" s="30"/>
    </row>
    <row r="10" spans="1:25" ht="14.25" customHeight="1" x14ac:dyDescent="0.2">
      <c r="A10" s="118" t="s">
        <v>131</v>
      </c>
      <c r="B10" s="148"/>
      <c r="C10" s="148"/>
      <c r="D10" s="148"/>
      <c r="E10" s="148"/>
      <c r="F10" s="148"/>
      <c r="G10" s="148"/>
      <c r="H10" s="149"/>
      <c r="I10" s="31"/>
    </row>
    <row r="11" spans="1:25" ht="24" x14ac:dyDescent="0.2">
      <c r="A11" s="110" t="s">
        <v>41</v>
      </c>
      <c r="B11" s="111"/>
      <c r="C11" s="112"/>
      <c r="D11" s="35" t="s">
        <v>6</v>
      </c>
      <c r="E11" s="35" t="s">
        <v>7</v>
      </c>
      <c r="F11" s="35" t="s">
        <v>8</v>
      </c>
      <c r="G11" s="35" t="s">
        <v>79</v>
      </c>
      <c r="H11" s="79" t="s">
        <v>80</v>
      </c>
      <c r="I11" s="3"/>
    </row>
    <row r="12" spans="1:25" ht="15" customHeight="1" x14ac:dyDescent="0.2">
      <c r="A12" s="116"/>
      <c r="B12" s="117"/>
      <c r="C12" s="117"/>
      <c r="D12" s="32"/>
      <c r="E12" s="74"/>
      <c r="F12" s="32"/>
      <c r="G12" s="33"/>
      <c r="H12" s="80">
        <f t="shared" ref="H12:H17" si="0">G12*F12</f>
        <v>0</v>
      </c>
      <c r="I12" s="5"/>
      <c r="J12" s="105">
        <f>ROUND(H12*E44,2)</f>
        <v>0</v>
      </c>
    </row>
    <row r="13" spans="1:25" ht="15" customHeight="1" x14ac:dyDescent="0.2">
      <c r="A13" s="116"/>
      <c r="B13" s="117"/>
      <c r="C13" s="117"/>
      <c r="D13" s="32"/>
      <c r="E13" s="74"/>
      <c r="F13" s="32"/>
      <c r="G13" s="33"/>
      <c r="H13" s="80">
        <f t="shared" si="0"/>
        <v>0</v>
      </c>
      <c r="I13" s="5"/>
      <c r="J13" s="105">
        <f>ROUND(H13*E44,2)</f>
        <v>0</v>
      </c>
    </row>
    <row r="14" spans="1:25" ht="15" customHeight="1" x14ac:dyDescent="0.2">
      <c r="A14" s="116"/>
      <c r="B14" s="117"/>
      <c r="C14" s="117"/>
      <c r="D14" s="32"/>
      <c r="E14" s="74"/>
      <c r="F14" s="32"/>
      <c r="G14" s="33"/>
      <c r="H14" s="80">
        <f t="shared" si="0"/>
        <v>0</v>
      </c>
      <c r="I14" s="4"/>
      <c r="J14" s="105">
        <f>ROUND(H14*E44,2)</f>
        <v>0</v>
      </c>
    </row>
    <row r="15" spans="1:25" ht="15" customHeight="1" x14ac:dyDescent="0.2">
      <c r="A15" s="116"/>
      <c r="B15" s="117"/>
      <c r="C15" s="117"/>
      <c r="D15" s="32"/>
      <c r="E15" s="74"/>
      <c r="F15" s="32"/>
      <c r="G15" s="33"/>
      <c r="H15" s="80">
        <f t="shared" si="0"/>
        <v>0</v>
      </c>
      <c r="I15" s="4"/>
      <c r="J15" s="105">
        <f>ROUND(H15*E44,2)</f>
        <v>0</v>
      </c>
    </row>
    <row r="16" spans="1:25" ht="15" customHeight="1" x14ac:dyDescent="0.2">
      <c r="A16" s="116"/>
      <c r="B16" s="117"/>
      <c r="C16" s="117"/>
      <c r="D16" s="32"/>
      <c r="E16" s="74"/>
      <c r="F16" s="32"/>
      <c r="G16" s="33"/>
      <c r="H16" s="80">
        <f t="shared" si="0"/>
        <v>0</v>
      </c>
      <c r="I16" s="4"/>
      <c r="J16" s="105">
        <f>ROUND(H16*E44,2)</f>
        <v>0</v>
      </c>
    </row>
    <row r="17" spans="1:10" ht="15" customHeight="1" x14ac:dyDescent="0.2">
      <c r="A17" s="116"/>
      <c r="B17" s="117"/>
      <c r="C17" s="117"/>
      <c r="D17" s="32"/>
      <c r="E17" s="74"/>
      <c r="F17" s="32"/>
      <c r="G17" s="33"/>
      <c r="H17" s="80">
        <f t="shared" si="0"/>
        <v>0</v>
      </c>
      <c r="I17" s="4"/>
      <c r="J17" s="105">
        <f>ROUND(H17*E44,2)</f>
        <v>0</v>
      </c>
    </row>
    <row r="18" spans="1:10" ht="12.75" thickBot="1" x14ac:dyDescent="0.25">
      <c r="A18" s="152" t="s">
        <v>78</v>
      </c>
      <c r="B18" s="153"/>
      <c r="C18" s="153"/>
      <c r="D18" s="153"/>
      <c r="E18" s="91">
        <f>SUM(E12:E17)</f>
        <v>0</v>
      </c>
      <c r="F18" s="92"/>
      <c r="G18" s="92"/>
      <c r="H18" s="93">
        <f>SUM(H12:H17)</f>
        <v>0</v>
      </c>
      <c r="I18" s="4"/>
    </row>
    <row r="19" spans="1:10" ht="22.5" customHeight="1" thickBot="1" x14ac:dyDescent="0.25">
      <c r="A19" s="4"/>
      <c r="B19" s="4"/>
      <c r="C19" s="4"/>
      <c r="D19" s="4"/>
      <c r="E19" s="4"/>
      <c r="F19" s="47" t="s">
        <v>11</v>
      </c>
      <c r="G19" s="46" t="s">
        <v>127</v>
      </c>
      <c r="H19" s="45" t="s">
        <v>74</v>
      </c>
      <c r="I19" s="3"/>
    </row>
    <row r="20" spans="1:10" ht="15.75" thickBot="1" x14ac:dyDescent="0.25">
      <c r="A20" s="4"/>
      <c r="B20" s="4"/>
      <c r="C20" s="4"/>
      <c r="D20" s="4"/>
      <c r="E20" s="4"/>
      <c r="F20" s="48">
        <f>SUM(J12:J17)</f>
        <v>0</v>
      </c>
      <c r="G20" s="34">
        <f>IF(H20=500,E18+F20+H18-500,D8)</f>
        <v>0</v>
      </c>
      <c r="H20" s="50">
        <f>IF(E18+F20+H18-D8&gt;500,500,E18+F20+H18-D8)</f>
        <v>0</v>
      </c>
      <c r="I20" s="5"/>
      <c r="J20" s="106"/>
    </row>
    <row r="21" spans="1:10" ht="6" customHeight="1" thickBot="1" x14ac:dyDescent="0.25">
      <c r="A21" s="4"/>
      <c r="B21" s="4"/>
      <c r="C21" s="4"/>
      <c r="D21" s="4"/>
      <c r="E21" s="4"/>
      <c r="F21" s="4"/>
      <c r="G21" s="4"/>
      <c r="H21" s="4"/>
      <c r="I21" s="4"/>
    </row>
    <row r="22" spans="1:10" ht="24" x14ac:dyDescent="0.2">
      <c r="A22" s="150" t="s">
        <v>42</v>
      </c>
      <c r="B22" s="151"/>
      <c r="C22" s="151"/>
      <c r="D22" s="81" t="s">
        <v>6</v>
      </c>
      <c r="E22" s="81" t="s">
        <v>7</v>
      </c>
      <c r="F22" s="81" t="s">
        <v>8</v>
      </c>
      <c r="G22" s="81" t="s">
        <v>9</v>
      </c>
      <c r="H22" s="82" t="s">
        <v>10</v>
      </c>
      <c r="I22" s="3"/>
    </row>
    <row r="23" spans="1:10" ht="15" customHeight="1" x14ac:dyDescent="0.2">
      <c r="A23" s="116"/>
      <c r="B23" s="117"/>
      <c r="C23" s="117"/>
      <c r="D23" s="32"/>
      <c r="E23" s="74"/>
      <c r="F23" s="32"/>
      <c r="G23" s="36"/>
      <c r="H23" s="80">
        <f>G23*F23</f>
        <v>0</v>
      </c>
      <c r="I23" s="4"/>
      <c r="J23" s="105">
        <f>ROUND(H23*E44,2)</f>
        <v>0</v>
      </c>
    </row>
    <row r="24" spans="1:10" ht="15" customHeight="1" x14ac:dyDescent="0.2">
      <c r="A24" s="116"/>
      <c r="B24" s="117"/>
      <c r="C24" s="117"/>
      <c r="D24" s="32"/>
      <c r="E24" s="74"/>
      <c r="F24" s="32"/>
      <c r="G24" s="36"/>
      <c r="H24" s="80">
        <f>G24*F24</f>
        <v>0</v>
      </c>
      <c r="I24" s="4"/>
      <c r="J24" s="105">
        <f>ROUND(H24*E44,2)</f>
        <v>0</v>
      </c>
    </row>
    <row r="25" spans="1:10" ht="15" customHeight="1" x14ac:dyDescent="0.2">
      <c r="A25" s="116"/>
      <c r="B25" s="117"/>
      <c r="C25" s="117"/>
      <c r="D25" s="32"/>
      <c r="E25" s="74"/>
      <c r="F25" s="32"/>
      <c r="G25" s="36"/>
      <c r="H25" s="80">
        <f>G25*F25</f>
        <v>0</v>
      </c>
      <c r="I25" s="4"/>
      <c r="J25" s="105">
        <f>ROUND(H25*E44,2)</f>
        <v>0</v>
      </c>
    </row>
    <row r="26" spans="1:10" ht="15" customHeight="1" x14ac:dyDescent="0.2">
      <c r="A26" s="116"/>
      <c r="B26" s="117"/>
      <c r="C26" s="117"/>
      <c r="D26" s="32"/>
      <c r="E26" s="74"/>
      <c r="F26" s="32"/>
      <c r="G26" s="36"/>
      <c r="H26" s="80">
        <f>G26*F26</f>
        <v>0</v>
      </c>
      <c r="I26" s="4"/>
      <c r="J26" s="105">
        <f>ROUND(H26*E44,2)</f>
        <v>0</v>
      </c>
    </row>
    <row r="27" spans="1:10" ht="12.75" thickBot="1" x14ac:dyDescent="0.25">
      <c r="A27" s="152" t="s">
        <v>76</v>
      </c>
      <c r="B27" s="153"/>
      <c r="C27" s="153"/>
      <c r="D27" s="153"/>
      <c r="E27" s="91">
        <f>SUM(E22:E26)</f>
        <v>0</v>
      </c>
      <c r="F27" s="92"/>
      <c r="G27" s="92"/>
      <c r="H27" s="93">
        <f>SUM(H23:H26)</f>
        <v>0</v>
      </c>
      <c r="I27" s="4"/>
    </row>
    <row r="28" spans="1:10" ht="23.25" customHeight="1" thickBot="1" x14ac:dyDescent="0.25">
      <c r="A28" s="4"/>
      <c r="B28" s="4"/>
      <c r="C28" s="4"/>
      <c r="D28" s="4"/>
      <c r="E28" s="4"/>
      <c r="F28" s="47" t="s">
        <v>11</v>
      </c>
      <c r="G28" s="46" t="s">
        <v>127</v>
      </c>
      <c r="H28" s="45" t="s">
        <v>121</v>
      </c>
      <c r="I28" s="3"/>
    </row>
    <row r="29" spans="1:10" ht="15.75" thickBot="1" x14ac:dyDescent="0.25">
      <c r="A29" s="4"/>
      <c r="B29" s="4"/>
      <c r="C29" s="4"/>
      <c r="D29" s="4"/>
      <c r="E29" s="4"/>
      <c r="F29" s="48">
        <f>SUM(J23:J26)</f>
        <v>0</v>
      </c>
      <c r="G29" s="37">
        <f>IF(J29&lt;0,0,J29)</f>
        <v>0</v>
      </c>
      <c r="H29" s="50">
        <f>IF(G29&lt;0,E27+F29+H27,E27+F29+H27-G29)</f>
        <v>0</v>
      </c>
      <c r="I29" s="4"/>
      <c r="J29" s="107">
        <f>IF(H20&lt;500,E27+F29+H27-(500-H20),E27+F29+H27)</f>
        <v>-500</v>
      </c>
    </row>
    <row r="30" spans="1:10" ht="5.25" customHeight="1" thickBot="1" x14ac:dyDescent="0.25">
      <c r="A30" s="4"/>
      <c r="B30" s="4"/>
      <c r="C30" s="4"/>
      <c r="D30" s="4"/>
      <c r="E30" s="4"/>
      <c r="F30" s="4"/>
      <c r="G30" s="4"/>
      <c r="H30" s="4"/>
      <c r="I30" s="4"/>
    </row>
    <row r="31" spans="1:10" ht="24" x14ac:dyDescent="0.2">
      <c r="A31" s="161" t="s">
        <v>43</v>
      </c>
      <c r="B31" s="162"/>
      <c r="C31" s="162"/>
      <c r="D31" s="81" t="s">
        <v>6</v>
      </c>
      <c r="E31" s="81" t="s">
        <v>7</v>
      </c>
      <c r="F31" s="81" t="s">
        <v>8</v>
      </c>
      <c r="G31" s="81" t="s">
        <v>9</v>
      </c>
      <c r="H31" s="82" t="s">
        <v>10</v>
      </c>
      <c r="I31" s="3"/>
    </row>
    <row r="32" spans="1:10" ht="15" customHeight="1" x14ac:dyDescent="0.2">
      <c r="A32" s="116"/>
      <c r="B32" s="117"/>
      <c r="C32" s="117"/>
      <c r="D32" s="38"/>
      <c r="E32" s="74"/>
      <c r="F32" s="38"/>
      <c r="G32" s="36"/>
      <c r="H32" s="80">
        <f>G32*F32</f>
        <v>0</v>
      </c>
      <c r="I32" s="4"/>
      <c r="J32" s="105">
        <f>ROUND(H32*E44,2)</f>
        <v>0</v>
      </c>
    </row>
    <row r="33" spans="1:11" ht="15" customHeight="1" x14ac:dyDescent="0.2">
      <c r="A33" s="116"/>
      <c r="B33" s="117"/>
      <c r="C33" s="117"/>
      <c r="D33" s="38"/>
      <c r="E33" s="74"/>
      <c r="F33" s="38"/>
      <c r="G33" s="36"/>
      <c r="H33" s="80">
        <f>G33*F33</f>
        <v>0</v>
      </c>
      <c r="I33" s="4"/>
      <c r="J33" s="105">
        <f>ROUND(H33*E44,2)</f>
        <v>0</v>
      </c>
    </row>
    <row r="34" spans="1:11" ht="15" customHeight="1" x14ac:dyDescent="0.2">
      <c r="A34" s="116"/>
      <c r="B34" s="117"/>
      <c r="C34" s="117"/>
      <c r="D34" s="38"/>
      <c r="E34" s="74"/>
      <c r="F34" s="38"/>
      <c r="G34" s="36"/>
      <c r="H34" s="80">
        <f>G34*F34</f>
        <v>0</v>
      </c>
      <c r="I34" s="4"/>
      <c r="J34" s="105">
        <f>ROUND(H34*E44,2)</f>
        <v>0</v>
      </c>
    </row>
    <row r="35" spans="1:11" ht="12.75" thickBot="1" x14ac:dyDescent="0.25">
      <c r="A35" s="152" t="s">
        <v>77</v>
      </c>
      <c r="B35" s="153"/>
      <c r="C35" s="153"/>
      <c r="D35" s="153"/>
      <c r="E35" s="91">
        <f>SUM(E30:E34)</f>
        <v>0</v>
      </c>
      <c r="F35" s="92"/>
      <c r="G35" s="92"/>
      <c r="H35" s="93">
        <f>SUM(H31:H34)</f>
        <v>0</v>
      </c>
      <c r="I35" s="4"/>
      <c r="K35" s="39"/>
    </row>
    <row r="36" spans="1:11" ht="24" customHeight="1" thickBot="1" x14ac:dyDescent="0.25">
      <c r="A36" s="4"/>
      <c r="B36" s="4"/>
      <c r="C36" s="4"/>
      <c r="D36" s="4"/>
      <c r="E36" s="4"/>
      <c r="F36" s="47" t="s">
        <v>11</v>
      </c>
      <c r="G36" s="46" t="s">
        <v>127</v>
      </c>
      <c r="H36" s="45" t="s">
        <v>122</v>
      </c>
      <c r="I36" s="3"/>
    </row>
    <row r="37" spans="1:11" ht="15.75" thickBot="1" x14ac:dyDescent="0.25">
      <c r="A37" s="4"/>
      <c r="B37" s="4"/>
      <c r="C37" s="4"/>
      <c r="D37" s="4"/>
      <c r="E37" s="4"/>
      <c r="F37" s="49">
        <f>SUM(J32:J34)</f>
        <v>0</v>
      </c>
      <c r="G37" s="37">
        <f>IF(J37&lt;0,0,J37)</f>
        <v>0</v>
      </c>
      <c r="H37" s="50">
        <f>IF(G37&lt;0,E35+F37+H35,E35+F37+H35-G37)</f>
        <v>0</v>
      </c>
      <c r="I37" s="4"/>
      <c r="J37" s="107">
        <f>IF(H27&lt;500,E35+F37+H35-(500-H20-H29),E35+F37+H35)</f>
        <v>-500</v>
      </c>
    </row>
    <row r="38" spans="1:11" ht="6.75" customHeight="1" x14ac:dyDescent="0.2">
      <c r="A38" s="4"/>
      <c r="B38" s="4"/>
      <c r="C38" s="4"/>
      <c r="D38" s="4"/>
      <c r="E38" s="4"/>
      <c r="F38" s="4"/>
      <c r="G38" s="4"/>
      <c r="H38" s="4"/>
      <c r="I38" s="4"/>
    </row>
    <row r="39" spans="1:11" x14ac:dyDescent="0.2">
      <c r="A39" s="157" t="s">
        <v>132</v>
      </c>
      <c r="B39" s="157"/>
      <c r="C39" s="157"/>
      <c r="D39" s="51" t="s">
        <v>7</v>
      </c>
      <c r="E39" s="51" t="s">
        <v>80</v>
      </c>
      <c r="F39" s="52" t="s">
        <v>11</v>
      </c>
      <c r="G39" s="51" t="s">
        <v>128</v>
      </c>
      <c r="H39" s="52" t="s">
        <v>13</v>
      </c>
      <c r="I39" s="40"/>
    </row>
    <row r="40" spans="1:11" ht="9" customHeight="1" x14ac:dyDescent="0.2">
      <c r="A40" s="158"/>
      <c r="B40" s="158"/>
      <c r="C40" s="158"/>
      <c r="D40" s="160">
        <f>E18+E27+E35</f>
        <v>0</v>
      </c>
      <c r="E40" s="160">
        <f>H18+H27+H35</f>
        <v>0</v>
      </c>
      <c r="F40" s="160">
        <f>F20+F29+F37</f>
        <v>0</v>
      </c>
      <c r="G40" s="160">
        <f>G20+G29+G37</f>
        <v>0</v>
      </c>
      <c r="H40" s="160">
        <f>H20+H29+H37</f>
        <v>0</v>
      </c>
      <c r="I40" s="41"/>
    </row>
    <row r="41" spans="1:11" ht="9" customHeight="1" x14ac:dyDescent="0.2">
      <c r="A41" s="158"/>
      <c r="B41" s="158"/>
      <c r="C41" s="158"/>
      <c r="D41" s="160"/>
      <c r="E41" s="160"/>
      <c r="F41" s="160"/>
      <c r="G41" s="160"/>
      <c r="H41" s="160"/>
      <c r="I41" s="41"/>
    </row>
    <row r="42" spans="1:11" ht="9" customHeight="1" x14ac:dyDescent="0.2">
      <c r="A42" s="158"/>
      <c r="B42" s="158"/>
      <c r="C42" s="158"/>
      <c r="D42" s="4"/>
    </row>
    <row r="43" spans="1:11" ht="9" customHeight="1" x14ac:dyDescent="0.2">
      <c r="A43" s="159"/>
      <c r="B43" s="159"/>
      <c r="C43" s="159"/>
      <c r="D43" s="4"/>
      <c r="E43" s="4"/>
      <c r="F43" s="4"/>
      <c r="G43" s="4"/>
      <c r="H43" s="4"/>
    </row>
    <row r="44" spans="1:11" ht="9" customHeight="1" x14ac:dyDescent="0.2">
      <c r="A44" s="147"/>
      <c r="B44" s="146"/>
      <c r="C44" s="147"/>
      <c r="D44" s="145" t="s">
        <v>53</v>
      </c>
      <c r="E44" s="169">
        <f>Invoice!G9</f>
        <v>0</v>
      </c>
      <c r="F44" s="172" t="s">
        <v>120</v>
      </c>
      <c r="G44" s="170">
        <f>Invoice!B9</f>
        <v>0</v>
      </c>
      <c r="H44" s="171"/>
      <c r="I44" s="42"/>
    </row>
    <row r="45" spans="1:11" ht="11.25" customHeight="1" x14ac:dyDescent="0.2">
      <c r="A45" s="147"/>
      <c r="B45" s="147"/>
      <c r="C45" s="147"/>
      <c r="D45" s="145"/>
      <c r="E45" s="169"/>
      <c r="F45" s="172"/>
      <c r="G45" s="171"/>
      <c r="H45" s="171"/>
      <c r="I45" s="42"/>
    </row>
    <row r="49" spans="1:5" x14ac:dyDescent="0.2">
      <c r="A49" s="43"/>
    </row>
    <row r="50" spans="1:5" x14ac:dyDescent="0.2">
      <c r="E50" s="44"/>
    </row>
  </sheetData>
  <sheetProtection sheet="1" objects="1" scenarios="1"/>
  <mergeCells count="55">
    <mergeCell ref="E1:H1"/>
    <mergeCell ref="B2:C2"/>
    <mergeCell ref="G6:H6"/>
    <mergeCell ref="E5:F5"/>
    <mergeCell ref="F3:H3"/>
    <mergeCell ref="A1:C1"/>
    <mergeCell ref="F2:H2"/>
    <mergeCell ref="B3:C3"/>
    <mergeCell ref="B4:C4"/>
    <mergeCell ref="G4:H4"/>
    <mergeCell ref="E4:F4"/>
    <mergeCell ref="A5:C5"/>
    <mergeCell ref="B6:C6"/>
    <mergeCell ref="G5:H5"/>
    <mergeCell ref="E6:F6"/>
    <mergeCell ref="E8:F8"/>
    <mergeCell ref="G8:H8"/>
    <mergeCell ref="A10:H10"/>
    <mergeCell ref="E7:F7"/>
    <mergeCell ref="A22:C22"/>
    <mergeCell ref="A11:C11"/>
    <mergeCell ref="B7:C7"/>
    <mergeCell ref="B8:C8"/>
    <mergeCell ref="G7:H7"/>
    <mergeCell ref="A23:C23"/>
    <mergeCell ref="A24:C24"/>
    <mergeCell ref="A12:C12"/>
    <mergeCell ref="A13:C13"/>
    <mergeCell ref="A14:C14"/>
    <mergeCell ref="A15:C15"/>
    <mergeCell ref="A16:C16"/>
    <mergeCell ref="A18:D18"/>
    <mergeCell ref="A17:C17"/>
    <mergeCell ref="A25:C25"/>
    <mergeCell ref="A26:C26"/>
    <mergeCell ref="A34:C34"/>
    <mergeCell ref="A31:C31"/>
    <mergeCell ref="A32:C32"/>
    <mergeCell ref="A27:D27"/>
    <mergeCell ref="A33:C33"/>
    <mergeCell ref="G44:H45"/>
    <mergeCell ref="D40:D41"/>
    <mergeCell ref="E40:E41"/>
    <mergeCell ref="F40:F41"/>
    <mergeCell ref="G40:G41"/>
    <mergeCell ref="H40:H41"/>
    <mergeCell ref="F44:F45"/>
    <mergeCell ref="A44:A45"/>
    <mergeCell ref="A35:D35"/>
    <mergeCell ref="B44:C45"/>
    <mergeCell ref="D44:D45"/>
    <mergeCell ref="E44:E45"/>
    <mergeCell ref="A42:C43"/>
    <mergeCell ref="A39:C39"/>
    <mergeCell ref="A40:C41"/>
  </mergeCells>
  <conditionalFormatting sqref="H29 H37 H20">
    <cfRule type="cellIs" dxfId="5" priority="2" stopIfTrue="1" operator="greaterThanOrEqual">
      <formula>500</formula>
    </cfRule>
  </conditionalFormatting>
  <dataValidations count="1">
    <dataValidation allowBlank="1" showInputMessage="1" sqref="B2:C2"/>
  </dataValidations>
  <pageMargins left="0.59" right="0.39" top="0.75" bottom="0.75" header="0.3" footer="0.3"/>
  <pageSetup orientation="portrait" r:id="rId1"/>
  <headerFooter differentFirst="1">
    <firstHeader>&amp;L&amp;"-,Bold"&amp;14Repair Notification Form&amp;C&amp;"-,Bold"&amp;14Fax To: 888.336.8334</first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Dropdown!$C$1:$C$10</xm:f>
          </x14:formula1>
          <xm:sqref>G5:H5</xm:sqref>
        </x14:dataValidation>
        <x14:dataValidation type="list" allowBlank="1" showInputMessage="1">
          <x14:formula1>
            <xm:f>Dropdown!$A$1:$A$149</xm:f>
          </x14:formula1>
          <xm:sqref>A12:C17 A23:C26 A32:C34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50"/>
  <sheetViews>
    <sheetView showZeros="0" view="pageLayout" zoomScaleNormal="100" workbookViewId="0">
      <selection activeCell="E9" sqref="E9:F9"/>
    </sheetView>
  </sheetViews>
  <sheetFormatPr defaultRowHeight="12" x14ac:dyDescent="0.2"/>
  <cols>
    <col min="1" max="1" width="16.140625" style="27" customWidth="1"/>
    <col min="2" max="2" width="10.5703125" style="27" customWidth="1"/>
    <col min="3" max="3" width="12" style="27" customWidth="1"/>
    <col min="4" max="4" width="10.28515625" style="27" bestFit="1" customWidth="1"/>
    <col min="5" max="5" width="10.42578125" style="27" customWidth="1"/>
    <col min="6" max="6" width="7.85546875" style="27" customWidth="1"/>
    <col min="7" max="7" width="13.7109375" style="27" customWidth="1"/>
    <col min="8" max="8" width="11.5703125" style="27" customWidth="1"/>
    <col min="9" max="9" width="6.5703125" style="27" customWidth="1"/>
    <col min="10" max="10" width="13.140625" style="105" customWidth="1"/>
    <col min="11" max="11" width="9.140625" style="27"/>
    <col min="12" max="12" width="18.140625" style="27" customWidth="1"/>
    <col min="13" max="15" width="9.140625" style="27"/>
    <col min="16" max="16" width="10" style="27" customWidth="1"/>
    <col min="17" max="17" width="12.140625" style="27" customWidth="1"/>
    <col min="18" max="21" width="9.140625" style="27"/>
    <col min="22" max="22" width="11.85546875" style="27" customWidth="1"/>
    <col min="23" max="16384" width="9.140625" style="27"/>
  </cols>
  <sheetData>
    <row r="1" spans="1:25" ht="15" x14ac:dyDescent="0.25">
      <c r="A1" s="133" t="s">
        <v>124</v>
      </c>
      <c r="B1" s="134"/>
      <c r="C1" s="135"/>
      <c r="D1" s="25"/>
      <c r="E1" s="118" t="s">
        <v>130</v>
      </c>
      <c r="F1" s="119"/>
      <c r="G1" s="119"/>
      <c r="H1" s="120"/>
      <c r="I1" s="26"/>
      <c r="J1" s="104"/>
      <c r="K1" s="2"/>
      <c r="L1" s="2"/>
      <c r="M1" s="2"/>
      <c r="N1" s="2"/>
      <c r="O1" s="2"/>
      <c r="P1" s="2"/>
      <c r="Q1" s="2"/>
      <c r="R1" s="2"/>
      <c r="S1" s="2"/>
      <c r="T1" s="2"/>
      <c r="U1" s="2"/>
      <c r="V1" s="2"/>
      <c r="W1" s="2"/>
      <c r="X1" s="2"/>
      <c r="Y1" s="4"/>
    </row>
    <row r="2" spans="1:25" ht="18.75" customHeight="1" x14ac:dyDescent="0.3">
      <c r="A2" s="84" t="s">
        <v>0</v>
      </c>
      <c r="B2" s="121"/>
      <c r="C2" s="122"/>
      <c r="D2" s="25"/>
      <c r="E2" s="83" t="s">
        <v>118</v>
      </c>
      <c r="F2" s="129">
        <f>Invoice!B5</f>
        <v>0</v>
      </c>
      <c r="G2" s="129"/>
      <c r="H2" s="130"/>
      <c r="I2" s="28"/>
    </row>
    <row r="3" spans="1:25" ht="18.75" customHeight="1" x14ac:dyDescent="0.25">
      <c r="A3" s="84" t="s">
        <v>1</v>
      </c>
      <c r="B3" s="123"/>
      <c r="C3" s="124"/>
      <c r="D3" s="25"/>
      <c r="E3" s="83" t="s">
        <v>123</v>
      </c>
      <c r="F3" s="129">
        <f>Invoice!B4</f>
        <v>0</v>
      </c>
      <c r="G3" s="129"/>
      <c r="H3" s="130"/>
      <c r="I3" s="29"/>
    </row>
    <row r="4" spans="1:25" ht="15" customHeight="1" thickBot="1" x14ac:dyDescent="0.25">
      <c r="A4" s="94" t="s">
        <v>2</v>
      </c>
      <c r="B4" s="125"/>
      <c r="C4" s="126"/>
      <c r="D4" s="25"/>
      <c r="E4" s="131" t="s">
        <v>12</v>
      </c>
      <c r="F4" s="132"/>
      <c r="G4" s="127">
        <f>Invoice!G7</f>
        <v>0</v>
      </c>
      <c r="H4" s="128"/>
      <c r="I4" s="29"/>
    </row>
    <row r="5" spans="1:25" ht="15.75" customHeight="1" x14ac:dyDescent="0.25">
      <c r="A5" s="142" t="s">
        <v>129</v>
      </c>
      <c r="B5" s="143"/>
      <c r="C5" s="144"/>
      <c r="D5" s="25"/>
      <c r="E5" s="131" t="s">
        <v>4</v>
      </c>
      <c r="F5" s="132"/>
      <c r="G5" s="163"/>
      <c r="H5" s="175"/>
      <c r="I5" s="29"/>
    </row>
    <row r="6" spans="1:25" ht="15" customHeight="1" thickBot="1" x14ac:dyDescent="0.25">
      <c r="A6" s="95" t="s">
        <v>125</v>
      </c>
      <c r="B6" s="136"/>
      <c r="C6" s="137"/>
      <c r="D6" s="25"/>
      <c r="E6" s="131" t="s">
        <v>5</v>
      </c>
      <c r="F6" s="132"/>
      <c r="G6" s="167">
        <f>Invoice!B8</f>
        <v>0</v>
      </c>
      <c r="H6" s="168"/>
      <c r="I6" s="29"/>
    </row>
    <row r="7" spans="1:25" ht="15" customHeight="1" x14ac:dyDescent="0.2">
      <c r="A7" s="89" t="s">
        <v>126</v>
      </c>
      <c r="B7" s="138"/>
      <c r="C7" s="139"/>
      <c r="D7" s="100" t="s">
        <v>220</v>
      </c>
      <c r="E7" s="131" t="s">
        <v>3</v>
      </c>
      <c r="F7" s="132"/>
      <c r="G7" s="163"/>
      <c r="H7" s="164"/>
      <c r="I7" s="29"/>
      <c r="L7" s="27" t="s">
        <v>75</v>
      </c>
    </row>
    <row r="8" spans="1:25" ht="15.75" customHeight="1" thickBot="1" x14ac:dyDescent="0.25">
      <c r="A8" s="90" t="s">
        <v>126</v>
      </c>
      <c r="B8" s="140"/>
      <c r="C8" s="141"/>
      <c r="D8" s="99"/>
      <c r="E8" s="173" t="s">
        <v>14</v>
      </c>
      <c r="F8" s="174"/>
      <c r="G8" s="165"/>
      <c r="H8" s="166"/>
      <c r="I8" s="29"/>
    </row>
    <row r="9" spans="1:25" ht="9.75" customHeight="1" thickBot="1" x14ac:dyDescent="0.25">
      <c r="E9" s="4"/>
      <c r="F9" s="30"/>
      <c r="G9" s="30"/>
      <c r="H9" s="30"/>
      <c r="I9" s="30"/>
    </row>
    <row r="10" spans="1:25" ht="14.25" customHeight="1" x14ac:dyDescent="0.2">
      <c r="A10" s="118" t="s">
        <v>131</v>
      </c>
      <c r="B10" s="148"/>
      <c r="C10" s="148"/>
      <c r="D10" s="148"/>
      <c r="E10" s="148"/>
      <c r="F10" s="148"/>
      <c r="G10" s="148"/>
      <c r="H10" s="149"/>
      <c r="I10" s="31"/>
    </row>
    <row r="11" spans="1:25" ht="24" x14ac:dyDescent="0.2">
      <c r="A11" s="110" t="s">
        <v>41</v>
      </c>
      <c r="B11" s="111"/>
      <c r="C11" s="112"/>
      <c r="D11" s="35" t="s">
        <v>6</v>
      </c>
      <c r="E11" s="35" t="s">
        <v>7</v>
      </c>
      <c r="F11" s="35" t="s">
        <v>8</v>
      </c>
      <c r="G11" s="35" t="s">
        <v>79</v>
      </c>
      <c r="H11" s="79" t="s">
        <v>80</v>
      </c>
      <c r="I11" s="3"/>
    </row>
    <row r="12" spans="1:25" ht="15" customHeight="1" x14ac:dyDescent="0.2">
      <c r="A12" s="116"/>
      <c r="B12" s="117"/>
      <c r="C12" s="117"/>
      <c r="D12" s="32"/>
      <c r="E12" s="74"/>
      <c r="F12" s="32"/>
      <c r="G12" s="33"/>
      <c r="H12" s="80">
        <f t="shared" ref="H12:H17" si="0">G12*F12</f>
        <v>0</v>
      </c>
      <c r="I12" s="5"/>
      <c r="J12" s="105">
        <f>ROUND(H12*E44,2)</f>
        <v>0</v>
      </c>
    </row>
    <row r="13" spans="1:25" ht="15" customHeight="1" x14ac:dyDescent="0.2">
      <c r="A13" s="116"/>
      <c r="B13" s="117"/>
      <c r="C13" s="117"/>
      <c r="D13" s="32"/>
      <c r="E13" s="74"/>
      <c r="F13" s="32"/>
      <c r="G13" s="33"/>
      <c r="H13" s="80">
        <f t="shared" si="0"/>
        <v>0</v>
      </c>
      <c r="I13" s="5"/>
      <c r="J13" s="105">
        <f>ROUND(H13*E44,2)</f>
        <v>0</v>
      </c>
    </row>
    <row r="14" spans="1:25" ht="15" customHeight="1" x14ac:dyDescent="0.2">
      <c r="A14" s="116"/>
      <c r="B14" s="117"/>
      <c r="C14" s="117"/>
      <c r="D14" s="32"/>
      <c r="E14" s="74"/>
      <c r="F14" s="32"/>
      <c r="G14" s="33"/>
      <c r="H14" s="80">
        <f t="shared" si="0"/>
        <v>0</v>
      </c>
      <c r="I14" s="4"/>
      <c r="J14" s="105">
        <f>ROUND(H14*E44,2)</f>
        <v>0</v>
      </c>
    </row>
    <row r="15" spans="1:25" ht="15" customHeight="1" x14ac:dyDescent="0.2">
      <c r="A15" s="116"/>
      <c r="B15" s="117"/>
      <c r="C15" s="117"/>
      <c r="D15" s="32"/>
      <c r="E15" s="74"/>
      <c r="F15" s="32"/>
      <c r="G15" s="33"/>
      <c r="H15" s="80">
        <f t="shared" si="0"/>
        <v>0</v>
      </c>
      <c r="I15" s="4"/>
      <c r="J15" s="105">
        <f>ROUND(H15*E44,2)</f>
        <v>0</v>
      </c>
    </row>
    <row r="16" spans="1:25" ht="15" customHeight="1" x14ac:dyDescent="0.2">
      <c r="A16" s="116"/>
      <c r="B16" s="117"/>
      <c r="C16" s="117"/>
      <c r="D16" s="32"/>
      <c r="E16" s="74"/>
      <c r="F16" s="32"/>
      <c r="G16" s="33"/>
      <c r="H16" s="80">
        <f t="shared" si="0"/>
        <v>0</v>
      </c>
      <c r="I16" s="4"/>
      <c r="J16" s="105">
        <f>ROUND(H16*E44,2)</f>
        <v>0</v>
      </c>
    </row>
    <row r="17" spans="1:10" ht="15" customHeight="1" x14ac:dyDescent="0.2">
      <c r="A17" s="116"/>
      <c r="B17" s="117"/>
      <c r="C17" s="117"/>
      <c r="D17" s="32"/>
      <c r="E17" s="74"/>
      <c r="F17" s="32"/>
      <c r="G17" s="33"/>
      <c r="H17" s="80">
        <f t="shared" si="0"/>
        <v>0</v>
      </c>
      <c r="I17" s="4"/>
      <c r="J17" s="105">
        <f>ROUND(H17*E44,2)</f>
        <v>0</v>
      </c>
    </row>
    <row r="18" spans="1:10" ht="12.75" thickBot="1" x14ac:dyDescent="0.25">
      <c r="A18" s="152" t="s">
        <v>78</v>
      </c>
      <c r="B18" s="153"/>
      <c r="C18" s="153"/>
      <c r="D18" s="153"/>
      <c r="E18" s="91">
        <f>SUM(E12:E17)</f>
        <v>0</v>
      </c>
      <c r="F18" s="92"/>
      <c r="G18" s="92"/>
      <c r="H18" s="93">
        <f>SUM(H12:H17)</f>
        <v>0</v>
      </c>
      <c r="I18" s="4"/>
    </row>
    <row r="19" spans="1:10" ht="22.5" customHeight="1" thickBot="1" x14ac:dyDescent="0.25">
      <c r="A19" s="4"/>
      <c r="B19" s="4"/>
      <c r="C19" s="4"/>
      <c r="D19" s="4"/>
      <c r="E19" s="4"/>
      <c r="F19" s="47" t="s">
        <v>11</v>
      </c>
      <c r="G19" s="46" t="s">
        <v>127</v>
      </c>
      <c r="H19" s="45" t="s">
        <v>74</v>
      </c>
      <c r="I19" s="3"/>
    </row>
    <row r="20" spans="1:10" ht="15.75" thickBot="1" x14ac:dyDescent="0.25">
      <c r="A20" s="4"/>
      <c r="B20" s="4"/>
      <c r="C20" s="4"/>
      <c r="D20" s="4"/>
      <c r="E20" s="4"/>
      <c r="F20" s="48">
        <f>SUM(J12:J17)</f>
        <v>0</v>
      </c>
      <c r="G20" s="34">
        <f>IF(H20=500,E18+F20+H18-500,D8)</f>
        <v>0</v>
      </c>
      <c r="H20" s="50">
        <f>IF(E18+F20+H18-D8&gt;500,500,E18+F20+H18-D8)</f>
        <v>0</v>
      </c>
      <c r="I20" s="5"/>
      <c r="J20" s="106"/>
    </row>
    <row r="21" spans="1:10" ht="6" customHeight="1" thickBot="1" x14ac:dyDescent="0.25">
      <c r="A21" s="4"/>
      <c r="B21" s="4"/>
      <c r="C21" s="4"/>
      <c r="D21" s="4"/>
      <c r="E21" s="4"/>
      <c r="F21" s="4"/>
      <c r="G21" s="4"/>
      <c r="H21" s="4"/>
      <c r="I21" s="4"/>
    </row>
    <row r="22" spans="1:10" ht="24" x14ac:dyDescent="0.2">
      <c r="A22" s="150" t="s">
        <v>42</v>
      </c>
      <c r="B22" s="151"/>
      <c r="C22" s="151"/>
      <c r="D22" s="81" t="s">
        <v>6</v>
      </c>
      <c r="E22" s="81" t="s">
        <v>7</v>
      </c>
      <c r="F22" s="81" t="s">
        <v>8</v>
      </c>
      <c r="G22" s="81" t="s">
        <v>9</v>
      </c>
      <c r="H22" s="82" t="s">
        <v>10</v>
      </c>
      <c r="I22" s="3"/>
    </row>
    <row r="23" spans="1:10" ht="15" customHeight="1" x14ac:dyDescent="0.2">
      <c r="A23" s="116"/>
      <c r="B23" s="117"/>
      <c r="C23" s="117"/>
      <c r="D23" s="32"/>
      <c r="E23" s="74"/>
      <c r="F23" s="32"/>
      <c r="G23" s="36"/>
      <c r="H23" s="80">
        <f>G23*F23</f>
        <v>0</v>
      </c>
      <c r="I23" s="4"/>
      <c r="J23" s="105">
        <f>ROUND(H23*E44,2)</f>
        <v>0</v>
      </c>
    </row>
    <row r="24" spans="1:10" ht="15" customHeight="1" x14ac:dyDescent="0.2">
      <c r="A24" s="116"/>
      <c r="B24" s="117"/>
      <c r="C24" s="117"/>
      <c r="D24" s="32"/>
      <c r="E24" s="74"/>
      <c r="F24" s="32"/>
      <c r="G24" s="36"/>
      <c r="H24" s="80">
        <f>G24*F24</f>
        <v>0</v>
      </c>
      <c r="I24" s="4"/>
      <c r="J24" s="105">
        <f>ROUND(H24*E44,2)</f>
        <v>0</v>
      </c>
    </row>
    <row r="25" spans="1:10" ht="15" customHeight="1" x14ac:dyDescent="0.2">
      <c r="A25" s="116"/>
      <c r="B25" s="117"/>
      <c r="C25" s="117"/>
      <c r="D25" s="32"/>
      <c r="E25" s="74"/>
      <c r="F25" s="32"/>
      <c r="G25" s="36"/>
      <c r="H25" s="80">
        <f>G25*F25</f>
        <v>0</v>
      </c>
      <c r="I25" s="4"/>
      <c r="J25" s="105">
        <f>ROUND(H25*E44,2)</f>
        <v>0</v>
      </c>
    </row>
    <row r="26" spans="1:10" ht="15" customHeight="1" x14ac:dyDescent="0.2">
      <c r="A26" s="116"/>
      <c r="B26" s="117"/>
      <c r="C26" s="117"/>
      <c r="D26" s="32"/>
      <c r="E26" s="74"/>
      <c r="F26" s="32"/>
      <c r="G26" s="36"/>
      <c r="H26" s="80">
        <f>G26*F26</f>
        <v>0</v>
      </c>
      <c r="I26" s="4"/>
      <c r="J26" s="105">
        <f>ROUND(H26*E44,2)</f>
        <v>0</v>
      </c>
    </row>
    <row r="27" spans="1:10" ht="12.75" thickBot="1" x14ac:dyDescent="0.25">
      <c r="A27" s="152" t="s">
        <v>76</v>
      </c>
      <c r="B27" s="153"/>
      <c r="C27" s="153"/>
      <c r="D27" s="153"/>
      <c r="E27" s="91">
        <f>SUM(E22:E26)</f>
        <v>0</v>
      </c>
      <c r="F27" s="92"/>
      <c r="G27" s="92"/>
      <c r="H27" s="93">
        <f>SUM(H23:H26)</f>
        <v>0</v>
      </c>
      <c r="I27" s="4"/>
    </row>
    <row r="28" spans="1:10" ht="23.25" customHeight="1" thickBot="1" x14ac:dyDescent="0.25">
      <c r="A28" s="4"/>
      <c r="B28" s="4"/>
      <c r="C28" s="4"/>
      <c r="D28" s="4"/>
      <c r="E28" s="4"/>
      <c r="F28" s="47" t="s">
        <v>11</v>
      </c>
      <c r="G28" s="46" t="s">
        <v>127</v>
      </c>
      <c r="H28" s="45" t="s">
        <v>121</v>
      </c>
      <c r="I28" s="3"/>
    </row>
    <row r="29" spans="1:10" ht="15.75" thickBot="1" x14ac:dyDescent="0.25">
      <c r="A29" s="4"/>
      <c r="B29" s="4"/>
      <c r="C29" s="4"/>
      <c r="D29" s="4"/>
      <c r="E29" s="4"/>
      <c r="F29" s="48">
        <f>SUM(J23:J26)</f>
        <v>0</v>
      </c>
      <c r="G29" s="37">
        <f>IF(J29&lt;0,0,J29)</f>
        <v>0</v>
      </c>
      <c r="H29" s="50">
        <f>IF(G29&lt;0,E27+F29+H27,E27+F29+H27-G29)</f>
        <v>0</v>
      </c>
      <c r="I29" s="4"/>
      <c r="J29" s="107">
        <f>IF(H20&lt;500,E27+F29+H27-(500-H20),E27+F29+H27)</f>
        <v>-500</v>
      </c>
    </row>
    <row r="30" spans="1:10" ht="5.25" customHeight="1" thickBot="1" x14ac:dyDescent="0.25">
      <c r="A30" s="4"/>
      <c r="B30" s="4"/>
      <c r="C30" s="4"/>
      <c r="D30" s="4"/>
      <c r="E30" s="4"/>
      <c r="F30" s="4"/>
      <c r="G30" s="4"/>
      <c r="H30" s="4"/>
      <c r="I30" s="4"/>
    </row>
    <row r="31" spans="1:10" ht="24" x14ac:dyDescent="0.2">
      <c r="A31" s="161" t="s">
        <v>43</v>
      </c>
      <c r="B31" s="162"/>
      <c r="C31" s="162"/>
      <c r="D31" s="81" t="s">
        <v>6</v>
      </c>
      <c r="E31" s="81" t="s">
        <v>7</v>
      </c>
      <c r="F31" s="81" t="s">
        <v>8</v>
      </c>
      <c r="G31" s="81" t="s">
        <v>9</v>
      </c>
      <c r="H31" s="82" t="s">
        <v>10</v>
      </c>
      <c r="I31" s="3"/>
    </row>
    <row r="32" spans="1:10" ht="15" customHeight="1" x14ac:dyDescent="0.2">
      <c r="A32" s="116"/>
      <c r="B32" s="117"/>
      <c r="C32" s="117"/>
      <c r="D32" s="38"/>
      <c r="E32" s="74"/>
      <c r="F32" s="38"/>
      <c r="G32" s="36"/>
      <c r="H32" s="80">
        <f>G32*F32</f>
        <v>0</v>
      </c>
      <c r="I32" s="4"/>
      <c r="J32" s="105">
        <f>ROUND(H32*E44,2)</f>
        <v>0</v>
      </c>
    </row>
    <row r="33" spans="1:11" ht="15" customHeight="1" x14ac:dyDescent="0.2">
      <c r="A33" s="116"/>
      <c r="B33" s="117"/>
      <c r="C33" s="117"/>
      <c r="D33" s="38"/>
      <c r="E33" s="74"/>
      <c r="F33" s="38"/>
      <c r="G33" s="36"/>
      <c r="H33" s="80">
        <f>G33*F33</f>
        <v>0</v>
      </c>
      <c r="I33" s="4"/>
      <c r="J33" s="105">
        <f>ROUND(H33*E44,2)</f>
        <v>0</v>
      </c>
    </row>
    <row r="34" spans="1:11" ht="15" customHeight="1" x14ac:dyDescent="0.2">
      <c r="A34" s="116"/>
      <c r="B34" s="117"/>
      <c r="C34" s="117"/>
      <c r="D34" s="38"/>
      <c r="E34" s="74"/>
      <c r="F34" s="38"/>
      <c r="G34" s="36"/>
      <c r="H34" s="80">
        <f>G34*F34</f>
        <v>0</v>
      </c>
      <c r="I34" s="4"/>
      <c r="J34" s="105">
        <f>ROUND(H34*E44,2)</f>
        <v>0</v>
      </c>
    </row>
    <row r="35" spans="1:11" ht="12.75" thickBot="1" x14ac:dyDescent="0.25">
      <c r="A35" s="152" t="s">
        <v>77</v>
      </c>
      <c r="B35" s="153"/>
      <c r="C35" s="153"/>
      <c r="D35" s="153"/>
      <c r="E35" s="91">
        <f>SUM(E30:E34)</f>
        <v>0</v>
      </c>
      <c r="F35" s="92"/>
      <c r="G35" s="92"/>
      <c r="H35" s="93">
        <f>SUM(H31:H34)</f>
        <v>0</v>
      </c>
      <c r="I35" s="4"/>
      <c r="K35" s="39"/>
    </row>
    <row r="36" spans="1:11" ht="24" customHeight="1" thickBot="1" x14ac:dyDescent="0.25">
      <c r="A36" s="4"/>
      <c r="B36" s="4"/>
      <c r="C36" s="4"/>
      <c r="D36" s="4"/>
      <c r="E36" s="4"/>
      <c r="F36" s="47" t="s">
        <v>11</v>
      </c>
      <c r="G36" s="46" t="s">
        <v>127</v>
      </c>
      <c r="H36" s="45" t="s">
        <v>122</v>
      </c>
      <c r="I36" s="3"/>
    </row>
    <row r="37" spans="1:11" ht="15.75" thickBot="1" x14ac:dyDescent="0.25">
      <c r="A37" s="4"/>
      <c r="B37" s="4"/>
      <c r="C37" s="4"/>
      <c r="D37" s="4"/>
      <c r="E37" s="4"/>
      <c r="F37" s="49">
        <f>SUM(J32:J34)</f>
        <v>0</v>
      </c>
      <c r="G37" s="37">
        <f>IF(J37&lt;0,0,J37)</f>
        <v>0</v>
      </c>
      <c r="H37" s="50">
        <f>IF(G37&lt;0,E35+F37+H35,E35+F37+H35-G37)</f>
        <v>0</v>
      </c>
      <c r="I37" s="4"/>
      <c r="J37" s="107">
        <f>IF(H27&lt;500,E35+F37+H35-(500-H20-H29),E35+F37+H35)</f>
        <v>-500</v>
      </c>
    </row>
    <row r="38" spans="1:11" ht="6.75" customHeight="1" x14ac:dyDescent="0.2">
      <c r="A38" s="4"/>
      <c r="B38" s="4"/>
      <c r="C38" s="4"/>
      <c r="D38" s="4"/>
      <c r="E38" s="4"/>
      <c r="F38" s="4"/>
      <c r="G38" s="4"/>
      <c r="H38" s="4"/>
      <c r="I38" s="4"/>
    </row>
    <row r="39" spans="1:11" x14ac:dyDescent="0.2">
      <c r="A39" s="157" t="s">
        <v>132</v>
      </c>
      <c r="B39" s="157"/>
      <c r="C39" s="157"/>
      <c r="D39" s="51" t="s">
        <v>7</v>
      </c>
      <c r="E39" s="51" t="s">
        <v>80</v>
      </c>
      <c r="F39" s="52" t="s">
        <v>11</v>
      </c>
      <c r="G39" s="51" t="s">
        <v>128</v>
      </c>
      <c r="H39" s="52" t="s">
        <v>13</v>
      </c>
      <c r="I39" s="40"/>
    </row>
    <row r="40" spans="1:11" ht="9" customHeight="1" x14ac:dyDescent="0.2">
      <c r="A40" s="158"/>
      <c r="B40" s="158"/>
      <c r="C40" s="158"/>
      <c r="D40" s="160">
        <f>E18+E27+E35</f>
        <v>0</v>
      </c>
      <c r="E40" s="160">
        <f>H18+H27+H35</f>
        <v>0</v>
      </c>
      <c r="F40" s="160">
        <f>F20+F29+F37</f>
        <v>0</v>
      </c>
      <c r="G40" s="160">
        <f>G20+G29+G37</f>
        <v>0</v>
      </c>
      <c r="H40" s="160">
        <f>H20+H29+H37</f>
        <v>0</v>
      </c>
      <c r="I40" s="41"/>
    </row>
    <row r="41" spans="1:11" ht="9" customHeight="1" x14ac:dyDescent="0.2">
      <c r="A41" s="158"/>
      <c r="B41" s="158"/>
      <c r="C41" s="158"/>
      <c r="D41" s="160"/>
      <c r="E41" s="160"/>
      <c r="F41" s="160"/>
      <c r="G41" s="160"/>
      <c r="H41" s="160"/>
      <c r="I41" s="41"/>
    </row>
    <row r="42" spans="1:11" ht="9" customHeight="1" x14ac:dyDescent="0.2">
      <c r="A42" s="158"/>
      <c r="B42" s="158"/>
      <c r="C42" s="158"/>
      <c r="D42" s="4"/>
    </row>
    <row r="43" spans="1:11" ht="9" customHeight="1" x14ac:dyDescent="0.2">
      <c r="A43" s="159"/>
      <c r="B43" s="159"/>
      <c r="C43" s="159"/>
      <c r="D43" s="4"/>
      <c r="E43" s="4"/>
      <c r="F43" s="4"/>
      <c r="G43" s="4"/>
      <c r="H43" s="4"/>
    </row>
    <row r="44" spans="1:11" ht="9" customHeight="1" x14ac:dyDescent="0.2">
      <c r="A44" s="147"/>
      <c r="B44" s="146"/>
      <c r="C44" s="147"/>
      <c r="D44" s="145" t="s">
        <v>53</v>
      </c>
      <c r="E44" s="169">
        <f>Invoice!G9</f>
        <v>0</v>
      </c>
      <c r="F44" s="172" t="s">
        <v>120</v>
      </c>
      <c r="G44" s="170">
        <f>Invoice!B9</f>
        <v>0</v>
      </c>
      <c r="H44" s="171"/>
      <c r="I44" s="42"/>
    </row>
    <row r="45" spans="1:11" ht="11.25" customHeight="1" x14ac:dyDescent="0.2">
      <c r="A45" s="147"/>
      <c r="B45" s="147"/>
      <c r="C45" s="147"/>
      <c r="D45" s="145"/>
      <c r="E45" s="169"/>
      <c r="F45" s="172"/>
      <c r="G45" s="171"/>
      <c r="H45" s="171"/>
      <c r="I45" s="42"/>
    </row>
    <row r="49" spans="1:5" x14ac:dyDescent="0.2">
      <c r="A49" s="43"/>
    </row>
    <row r="50" spans="1:5" x14ac:dyDescent="0.2">
      <c r="E50" s="44"/>
    </row>
  </sheetData>
  <sheetProtection sheet="1" objects="1" scenarios="1"/>
  <mergeCells count="55">
    <mergeCell ref="E1:H1"/>
    <mergeCell ref="B2:C2"/>
    <mergeCell ref="G6:H6"/>
    <mergeCell ref="E5:F5"/>
    <mergeCell ref="F3:H3"/>
    <mergeCell ref="A1:C1"/>
    <mergeCell ref="F2:H2"/>
    <mergeCell ref="B3:C3"/>
    <mergeCell ref="B4:C4"/>
    <mergeCell ref="G4:H4"/>
    <mergeCell ref="E4:F4"/>
    <mergeCell ref="A5:C5"/>
    <mergeCell ref="B6:C6"/>
    <mergeCell ref="G5:H5"/>
    <mergeCell ref="E6:F6"/>
    <mergeCell ref="E8:F8"/>
    <mergeCell ref="G8:H8"/>
    <mergeCell ref="A10:H10"/>
    <mergeCell ref="E7:F7"/>
    <mergeCell ref="A22:C22"/>
    <mergeCell ref="A11:C11"/>
    <mergeCell ref="B7:C7"/>
    <mergeCell ref="B8:C8"/>
    <mergeCell ref="G7:H7"/>
    <mergeCell ref="A23:C23"/>
    <mergeCell ref="A24:C24"/>
    <mergeCell ref="A12:C12"/>
    <mergeCell ref="A13:C13"/>
    <mergeCell ref="A14:C14"/>
    <mergeCell ref="A15:C15"/>
    <mergeCell ref="A16:C16"/>
    <mergeCell ref="A18:D18"/>
    <mergeCell ref="A17:C17"/>
    <mergeCell ref="A25:C25"/>
    <mergeCell ref="A26:C26"/>
    <mergeCell ref="A34:C34"/>
    <mergeCell ref="A31:C31"/>
    <mergeCell ref="A32:C32"/>
    <mergeCell ref="A27:D27"/>
    <mergeCell ref="A33:C33"/>
    <mergeCell ref="G44:H45"/>
    <mergeCell ref="D40:D41"/>
    <mergeCell ref="E40:E41"/>
    <mergeCell ref="F40:F41"/>
    <mergeCell ref="G40:G41"/>
    <mergeCell ref="H40:H41"/>
    <mergeCell ref="F44:F45"/>
    <mergeCell ref="A44:A45"/>
    <mergeCell ref="A35:D35"/>
    <mergeCell ref="B44:C45"/>
    <mergeCell ref="D44:D45"/>
    <mergeCell ref="E44:E45"/>
    <mergeCell ref="A42:C43"/>
    <mergeCell ref="A39:C39"/>
    <mergeCell ref="A40:C41"/>
  </mergeCells>
  <conditionalFormatting sqref="H29 H37 H20">
    <cfRule type="cellIs" dxfId="4" priority="2" stopIfTrue="1" operator="greaterThanOrEqual">
      <formula>500</formula>
    </cfRule>
  </conditionalFormatting>
  <dataValidations count="1">
    <dataValidation allowBlank="1" showInputMessage="1" sqref="B2:C2"/>
  </dataValidations>
  <pageMargins left="0.59" right="0.39" top="0.75" bottom="0.75" header="0.3" footer="0.3"/>
  <pageSetup orientation="portrait" r:id="rId1"/>
  <headerFooter differentFirst="1">
    <firstHeader>&amp;L&amp;"-,Bold"&amp;14Repair Notification Form&amp;C&amp;"-,Bold"&amp;14Fax To: 888.336.8334</first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Dropdown!$C$1:$C$10</xm:f>
          </x14:formula1>
          <xm:sqref>G5:H5</xm:sqref>
        </x14:dataValidation>
        <x14:dataValidation type="list" allowBlank="1" showInputMessage="1">
          <x14:formula1>
            <xm:f>Dropdown!$A$1:$A$149</xm:f>
          </x14:formula1>
          <xm:sqref>A12:C17 A23:C26 A32:C34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50"/>
  <sheetViews>
    <sheetView showZeros="0" view="pageLayout" zoomScaleNormal="100" workbookViewId="0">
      <selection activeCell="E9" sqref="E9:F9"/>
    </sheetView>
  </sheetViews>
  <sheetFormatPr defaultRowHeight="12" x14ac:dyDescent="0.2"/>
  <cols>
    <col min="1" max="1" width="16.140625" style="27" customWidth="1"/>
    <col min="2" max="2" width="10.5703125" style="27" customWidth="1"/>
    <col min="3" max="3" width="12" style="27" customWidth="1"/>
    <col min="4" max="4" width="10.28515625" style="27" bestFit="1" customWidth="1"/>
    <col min="5" max="5" width="10.42578125" style="27" customWidth="1"/>
    <col min="6" max="6" width="7.85546875" style="27" customWidth="1"/>
    <col min="7" max="7" width="13.7109375" style="27" customWidth="1"/>
    <col min="8" max="8" width="11.5703125" style="27" customWidth="1"/>
    <col min="9" max="9" width="6.5703125" style="27" customWidth="1"/>
    <col min="10" max="10" width="13.140625" style="105" customWidth="1"/>
    <col min="11" max="11" width="9.140625" style="27"/>
    <col min="12" max="12" width="18.140625" style="27" customWidth="1"/>
    <col min="13" max="15" width="9.140625" style="27"/>
    <col min="16" max="16" width="10" style="27" customWidth="1"/>
    <col min="17" max="17" width="12.140625" style="27" customWidth="1"/>
    <col min="18" max="21" width="9.140625" style="27"/>
    <col min="22" max="22" width="11.85546875" style="27" customWidth="1"/>
    <col min="23" max="16384" width="9.140625" style="27"/>
  </cols>
  <sheetData>
    <row r="1" spans="1:25" ht="15" x14ac:dyDescent="0.25">
      <c r="A1" s="133" t="s">
        <v>124</v>
      </c>
      <c r="B1" s="134"/>
      <c r="C1" s="135"/>
      <c r="D1" s="25"/>
      <c r="E1" s="118" t="s">
        <v>130</v>
      </c>
      <c r="F1" s="119"/>
      <c r="G1" s="119"/>
      <c r="H1" s="120"/>
      <c r="I1" s="26"/>
      <c r="J1" s="104"/>
      <c r="K1" s="2"/>
      <c r="L1" s="2"/>
      <c r="M1" s="2"/>
      <c r="N1" s="2"/>
      <c r="O1" s="2"/>
      <c r="P1" s="2"/>
      <c r="Q1" s="2"/>
      <c r="R1" s="2"/>
      <c r="S1" s="2"/>
      <c r="T1" s="2"/>
      <c r="U1" s="2"/>
      <c r="V1" s="2"/>
      <c r="W1" s="2"/>
      <c r="X1" s="2"/>
      <c r="Y1" s="4"/>
    </row>
    <row r="2" spans="1:25" ht="18.75" customHeight="1" x14ac:dyDescent="0.3">
      <c r="A2" s="84" t="s">
        <v>0</v>
      </c>
      <c r="B2" s="121"/>
      <c r="C2" s="122"/>
      <c r="D2" s="25"/>
      <c r="E2" s="83" t="s">
        <v>118</v>
      </c>
      <c r="F2" s="129">
        <f>Invoice!B5</f>
        <v>0</v>
      </c>
      <c r="G2" s="129"/>
      <c r="H2" s="130"/>
      <c r="I2" s="28"/>
    </row>
    <row r="3" spans="1:25" ht="18.75" customHeight="1" x14ac:dyDescent="0.25">
      <c r="A3" s="84" t="s">
        <v>1</v>
      </c>
      <c r="B3" s="123"/>
      <c r="C3" s="124"/>
      <c r="D3" s="25"/>
      <c r="E3" s="83" t="s">
        <v>123</v>
      </c>
      <c r="F3" s="129">
        <f>Invoice!B4</f>
        <v>0</v>
      </c>
      <c r="G3" s="129"/>
      <c r="H3" s="130"/>
      <c r="I3" s="29"/>
    </row>
    <row r="4" spans="1:25" ht="15" customHeight="1" thickBot="1" x14ac:dyDescent="0.25">
      <c r="A4" s="94" t="s">
        <v>2</v>
      </c>
      <c r="B4" s="125"/>
      <c r="C4" s="126"/>
      <c r="D4" s="25"/>
      <c r="E4" s="131" t="s">
        <v>12</v>
      </c>
      <c r="F4" s="132"/>
      <c r="G4" s="127">
        <f>Invoice!G7</f>
        <v>0</v>
      </c>
      <c r="H4" s="128"/>
      <c r="I4" s="29"/>
    </row>
    <row r="5" spans="1:25" ht="15.75" customHeight="1" x14ac:dyDescent="0.25">
      <c r="A5" s="142" t="s">
        <v>129</v>
      </c>
      <c r="B5" s="143"/>
      <c r="C5" s="144"/>
      <c r="D5" s="25"/>
      <c r="E5" s="131" t="s">
        <v>4</v>
      </c>
      <c r="F5" s="132"/>
      <c r="G5" s="163"/>
      <c r="H5" s="175"/>
      <c r="I5" s="29"/>
    </row>
    <row r="6" spans="1:25" ht="15" customHeight="1" thickBot="1" x14ac:dyDescent="0.25">
      <c r="A6" s="95" t="s">
        <v>125</v>
      </c>
      <c r="B6" s="136"/>
      <c r="C6" s="137"/>
      <c r="D6" s="25"/>
      <c r="E6" s="131" t="s">
        <v>5</v>
      </c>
      <c r="F6" s="132"/>
      <c r="G6" s="167">
        <f>Invoice!B8</f>
        <v>0</v>
      </c>
      <c r="H6" s="168"/>
      <c r="I6" s="29"/>
    </row>
    <row r="7" spans="1:25" ht="15" customHeight="1" x14ac:dyDescent="0.2">
      <c r="A7" s="89" t="s">
        <v>126</v>
      </c>
      <c r="B7" s="138"/>
      <c r="C7" s="139"/>
      <c r="D7" s="100" t="s">
        <v>220</v>
      </c>
      <c r="E7" s="131" t="s">
        <v>3</v>
      </c>
      <c r="F7" s="132"/>
      <c r="G7" s="163"/>
      <c r="H7" s="164"/>
      <c r="I7" s="29"/>
      <c r="L7" s="27" t="s">
        <v>75</v>
      </c>
    </row>
    <row r="8" spans="1:25" ht="15.75" customHeight="1" thickBot="1" x14ac:dyDescent="0.25">
      <c r="A8" s="90" t="s">
        <v>126</v>
      </c>
      <c r="B8" s="140"/>
      <c r="C8" s="141"/>
      <c r="D8" s="99"/>
      <c r="E8" s="173" t="s">
        <v>14</v>
      </c>
      <c r="F8" s="174"/>
      <c r="G8" s="165"/>
      <c r="H8" s="166"/>
      <c r="I8" s="29"/>
    </row>
    <row r="9" spans="1:25" ht="9.75" customHeight="1" thickBot="1" x14ac:dyDescent="0.25">
      <c r="E9" s="4"/>
      <c r="F9" s="30"/>
      <c r="G9" s="30"/>
      <c r="H9" s="30"/>
      <c r="I9" s="30"/>
    </row>
    <row r="10" spans="1:25" ht="14.25" customHeight="1" x14ac:dyDescent="0.2">
      <c r="A10" s="118" t="s">
        <v>131</v>
      </c>
      <c r="B10" s="148"/>
      <c r="C10" s="148"/>
      <c r="D10" s="148"/>
      <c r="E10" s="148"/>
      <c r="F10" s="148"/>
      <c r="G10" s="148"/>
      <c r="H10" s="149"/>
      <c r="I10" s="31"/>
    </row>
    <row r="11" spans="1:25" ht="24" x14ac:dyDescent="0.2">
      <c r="A11" s="110" t="s">
        <v>41</v>
      </c>
      <c r="B11" s="111"/>
      <c r="C11" s="112"/>
      <c r="D11" s="35" t="s">
        <v>6</v>
      </c>
      <c r="E11" s="35" t="s">
        <v>7</v>
      </c>
      <c r="F11" s="35" t="s">
        <v>8</v>
      </c>
      <c r="G11" s="35" t="s">
        <v>79</v>
      </c>
      <c r="H11" s="79" t="s">
        <v>80</v>
      </c>
      <c r="I11" s="3"/>
    </row>
    <row r="12" spans="1:25" ht="15" customHeight="1" x14ac:dyDescent="0.2">
      <c r="A12" s="116"/>
      <c r="B12" s="117"/>
      <c r="C12" s="117"/>
      <c r="D12" s="32"/>
      <c r="E12" s="74"/>
      <c r="F12" s="32"/>
      <c r="G12" s="33"/>
      <c r="H12" s="80">
        <f t="shared" ref="H12:H17" si="0">G12*F12</f>
        <v>0</v>
      </c>
      <c r="I12" s="5"/>
      <c r="J12" s="105">
        <f>ROUND(H12*E44,2)</f>
        <v>0</v>
      </c>
    </row>
    <row r="13" spans="1:25" ht="15" customHeight="1" x14ac:dyDescent="0.2">
      <c r="A13" s="116"/>
      <c r="B13" s="117"/>
      <c r="C13" s="117"/>
      <c r="D13" s="32"/>
      <c r="E13" s="74"/>
      <c r="F13" s="32"/>
      <c r="G13" s="33"/>
      <c r="H13" s="80">
        <f t="shared" si="0"/>
        <v>0</v>
      </c>
      <c r="I13" s="5"/>
      <c r="J13" s="105">
        <f>ROUND(H13*E44,2)</f>
        <v>0</v>
      </c>
    </row>
    <row r="14" spans="1:25" ht="15" customHeight="1" x14ac:dyDescent="0.2">
      <c r="A14" s="116"/>
      <c r="B14" s="117"/>
      <c r="C14" s="117"/>
      <c r="D14" s="32"/>
      <c r="E14" s="74"/>
      <c r="F14" s="32"/>
      <c r="G14" s="33"/>
      <c r="H14" s="80">
        <f t="shared" si="0"/>
        <v>0</v>
      </c>
      <c r="I14" s="4"/>
      <c r="J14" s="105">
        <f>ROUND(H14*E44,2)</f>
        <v>0</v>
      </c>
    </row>
    <row r="15" spans="1:25" ht="15" customHeight="1" x14ac:dyDescent="0.2">
      <c r="A15" s="116"/>
      <c r="B15" s="117"/>
      <c r="C15" s="117"/>
      <c r="D15" s="32"/>
      <c r="E15" s="74"/>
      <c r="F15" s="32"/>
      <c r="G15" s="33"/>
      <c r="H15" s="80">
        <f t="shared" si="0"/>
        <v>0</v>
      </c>
      <c r="I15" s="4"/>
      <c r="J15" s="105">
        <f>ROUND(H15*E44,2)</f>
        <v>0</v>
      </c>
    </row>
    <row r="16" spans="1:25" ht="15" customHeight="1" x14ac:dyDescent="0.2">
      <c r="A16" s="116"/>
      <c r="B16" s="117"/>
      <c r="C16" s="117"/>
      <c r="D16" s="32"/>
      <c r="E16" s="74"/>
      <c r="F16" s="32"/>
      <c r="G16" s="33"/>
      <c r="H16" s="80">
        <f t="shared" si="0"/>
        <v>0</v>
      </c>
      <c r="I16" s="4"/>
      <c r="J16" s="105">
        <f>ROUND(H16*E44,2)</f>
        <v>0</v>
      </c>
    </row>
    <row r="17" spans="1:10" ht="15" customHeight="1" x14ac:dyDescent="0.2">
      <c r="A17" s="116"/>
      <c r="B17" s="117"/>
      <c r="C17" s="117"/>
      <c r="D17" s="32"/>
      <c r="E17" s="74"/>
      <c r="F17" s="32"/>
      <c r="G17" s="33"/>
      <c r="H17" s="80">
        <f t="shared" si="0"/>
        <v>0</v>
      </c>
      <c r="I17" s="4"/>
      <c r="J17" s="105">
        <f>ROUND(H17*E44,2)</f>
        <v>0</v>
      </c>
    </row>
    <row r="18" spans="1:10" ht="12.75" thickBot="1" x14ac:dyDescent="0.25">
      <c r="A18" s="152" t="s">
        <v>78</v>
      </c>
      <c r="B18" s="153"/>
      <c r="C18" s="153"/>
      <c r="D18" s="153"/>
      <c r="E18" s="91">
        <f>SUM(E12:E17)</f>
        <v>0</v>
      </c>
      <c r="F18" s="92"/>
      <c r="G18" s="92"/>
      <c r="H18" s="93">
        <f>SUM(H12:H17)</f>
        <v>0</v>
      </c>
      <c r="I18" s="4"/>
    </row>
    <row r="19" spans="1:10" ht="22.5" customHeight="1" thickBot="1" x14ac:dyDescent="0.25">
      <c r="A19" s="4"/>
      <c r="B19" s="4"/>
      <c r="C19" s="4"/>
      <c r="D19" s="4"/>
      <c r="E19" s="4"/>
      <c r="F19" s="47" t="s">
        <v>11</v>
      </c>
      <c r="G19" s="46" t="s">
        <v>127</v>
      </c>
      <c r="H19" s="45" t="s">
        <v>74</v>
      </c>
      <c r="I19" s="3"/>
    </row>
    <row r="20" spans="1:10" ht="15.75" thickBot="1" x14ac:dyDescent="0.25">
      <c r="A20" s="4"/>
      <c r="B20" s="4"/>
      <c r="C20" s="4"/>
      <c r="D20" s="4"/>
      <c r="E20" s="4"/>
      <c r="F20" s="48">
        <f>SUM(J12:J17)</f>
        <v>0</v>
      </c>
      <c r="G20" s="34">
        <f>IF(H20=500,E18+F20+H18-500,D8)</f>
        <v>0</v>
      </c>
      <c r="H20" s="50">
        <f>IF(E18+F20+H18-D8&gt;500,500,E18+F20+H18-D8)</f>
        <v>0</v>
      </c>
      <c r="I20" s="5"/>
      <c r="J20" s="106"/>
    </row>
    <row r="21" spans="1:10" ht="6" customHeight="1" thickBot="1" x14ac:dyDescent="0.25">
      <c r="A21" s="4"/>
      <c r="B21" s="4"/>
      <c r="C21" s="4"/>
      <c r="D21" s="4"/>
      <c r="E21" s="4"/>
      <c r="F21" s="4"/>
      <c r="G21" s="4"/>
      <c r="H21" s="4"/>
      <c r="I21" s="4"/>
    </row>
    <row r="22" spans="1:10" ht="24" x14ac:dyDescent="0.2">
      <c r="A22" s="150" t="s">
        <v>42</v>
      </c>
      <c r="B22" s="151"/>
      <c r="C22" s="151"/>
      <c r="D22" s="81" t="s">
        <v>6</v>
      </c>
      <c r="E22" s="81" t="s">
        <v>7</v>
      </c>
      <c r="F22" s="81" t="s">
        <v>8</v>
      </c>
      <c r="G22" s="81" t="s">
        <v>9</v>
      </c>
      <c r="H22" s="82" t="s">
        <v>10</v>
      </c>
      <c r="I22" s="3"/>
    </row>
    <row r="23" spans="1:10" ht="15" customHeight="1" x14ac:dyDescent="0.2">
      <c r="A23" s="116"/>
      <c r="B23" s="117"/>
      <c r="C23" s="117"/>
      <c r="D23" s="32"/>
      <c r="E23" s="74"/>
      <c r="F23" s="32"/>
      <c r="G23" s="36"/>
      <c r="H23" s="80">
        <f>G23*F23</f>
        <v>0</v>
      </c>
      <c r="I23" s="4"/>
      <c r="J23" s="105">
        <f>ROUND(H23*E44,2)</f>
        <v>0</v>
      </c>
    </row>
    <row r="24" spans="1:10" ht="15" customHeight="1" x14ac:dyDescent="0.2">
      <c r="A24" s="116"/>
      <c r="B24" s="117"/>
      <c r="C24" s="117"/>
      <c r="D24" s="32"/>
      <c r="E24" s="74"/>
      <c r="F24" s="32"/>
      <c r="G24" s="36"/>
      <c r="H24" s="80">
        <f>G24*F24</f>
        <v>0</v>
      </c>
      <c r="I24" s="4"/>
      <c r="J24" s="105">
        <f>ROUND(H24*E44,2)</f>
        <v>0</v>
      </c>
    </row>
    <row r="25" spans="1:10" ht="15" customHeight="1" x14ac:dyDescent="0.2">
      <c r="A25" s="116"/>
      <c r="B25" s="117"/>
      <c r="C25" s="117"/>
      <c r="D25" s="32"/>
      <c r="E25" s="74"/>
      <c r="F25" s="32"/>
      <c r="G25" s="36"/>
      <c r="H25" s="80">
        <f>G25*F25</f>
        <v>0</v>
      </c>
      <c r="I25" s="4"/>
      <c r="J25" s="105">
        <f>ROUND(H25*E44,2)</f>
        <v>0</v>
      </c>
    </row>
    <row r="26" spans="1:10" ht="15" customHeight="1" x14ac:dyDescent="0.2">
      <c r="A26" s="116"/>
      <c r="B26" s="117"/>
      <c r="C26" s="117"/>
      <c r="D26" s="32"/>
      <c r="E26" s="74"/>
      <c r="F26" s="32"/>
      <c r="G26" s="36"/>
      <c r="H26" s="80">
        <f>G26*F26</f>
        <v>0</v>
      </c>
      <c r="I26" s="4"/>
      <c r="J26" s="105">
        <f>ROUND(H26*E44,2)</f>
        <v>0</v>
      </c>
    </row>
    <row r="27" spans="1:10" ht="12.75" thickBot="1" x14ac:dyDescent="0.25">
      <c r="A27" s="152" t="s">
        <v>76</v>
      </c>
      <c r="B27" s="153"/>
      <c r="C27" s="153"/>
      <c r="D27" s="153"/>
      <c r="E27" s="91">
        <f>SUM(E22:E26)</f>
        <v>0</v>
      </c>
      <c r="F27" s="92"/>
      <c r="G27" s="92"/>
      <c r="H27" s="93">
        <f>SUM(H23:H26)</f>
        <v>0</v>
      </c>
      <c r="I27" s="4"/>
    </row>
    <row r="28" spans="1:10" ht="23.25" customHeight="1" thickBot="1" x14ac:dyDescent="0.25">
      <c r="A28" s="4"/>
      <c r="B28" s="4"/>
      <c r="C28" s="4"/>
      <c r="D28" s="4"/>
      <c r="E28" s="4"/>
      <c r="F28" s="47" t="s">
        <v>11</v>
      </c>
      <c r="G28" s="46" t="s">
        <v>127</v>
      </c>
      <c r="H28" s="45" t="s">
        <v>121</v>
      </c>
      <c r="I28" s="3"/>
    </row>
    <row r="29" spans="1:10" ht="15.75" thickBot="1" x14ac:dyDescent="0.25">
      <c r="A29" s="4"/>
      <c r="B29" s="4"/>
      <c r="C29" s="4"/>
      <c r="D29" s="4"/>
      <c r="E29" s="4"/>
      <c r="F29" s="48">
        <f>SUM(J23:J26)</f>
        <v>0</v>
      </c>
      <c r="G29" s="37">
        <f>IF(J29&lt;0,0,J29)</f>
        <v>0</v>
      </c>
      <c r="H29" s="50">
        <f>IF(G29&lt;0,E27+F29+H27,E27+F29+H27-G29)</f>
        <v>0</v>
      </c>
      <c r="I29" s="4"/>
      <c r="J29" s="107">
        <f>IF(H20&lt;500,E27+F29+H27-(500-H20),E27+F29+H27)</f>
        <v>-500</v>
      </c>
    </row>
    <row r="30" spans="1:10" ht="5.25" customHeight="1" thickBot="1" x14ac:dyDescent="0.25">
      <c r="A30" s="4"/>
      <c r="B30" s="4"/>
      <c r="C30" s="4"/>
      <c r="D30" s="4"/>
      <c r="E30" s="4"/>
      <c r="F30" s="4"/>
      <c r="G30" s="4"/>
      <c r="H30" s="4"/>
      <c r="I30" s="4"/>
    </row>
    <row r="31" spans="1:10" ht="24" x14ac:dyDescent="0.2">
      <c r="A31" s="161" t="s">
        <v>43</v>
      </c>
      <c r="B31" s="162"/>
      <c r="C31" s="162"/>
      <c r="D31" s="81" t="s">
        <v>6</v>
      </c>
      <c r="E31" s="81" t="s">
        <v>7</v>
      </c>
      <c r="F31" s="81" t="s">
        <v>8</v>
      </c>
      <c r="G31" s="81" t="s">
        <v>9</v>
      </c>
      <c r="H31" s="82" t="s">
        <v>10</v>
      </c>
      <c r="I31" s="3"/>
    </row>
    <row r="32" spans="1:10" ht="15" customHeight="1" x14ac:dyDescent="0.2">
      <c r="A32" s="116"/>
      <c r="B32" s="117"/>
      <c r="C32" s="117"/>
      <c r="D32" s="38"/>
      <c r="E32" s="74"/>
      <c r="F32" s="38"/>
      <c r="G32" s="36"/>
      <c r="H32" s="80">
        <f>G32*F32</f>
        <v>0</v>
      </c>
      <c r="I32" s="4"/>
      <c r="J32" s="105">
        <f>ROUND(H32*E44,2)</f>
        <v>0</v>
      </c>
    </row>
    <row r="33" spans="1:11" ht="15" customHeight="1" x14ac:dyDescent="0.2">
      <c r="A33" s="116"/>
      <c r="B33" s="117"/>
      <c r="C33" s="117"/>
      <c r="D33" s="38"/>
      <c r="E33" s="74"/>
      <c r="F33" s="38"/>
      <c r="G33" s="36"/>
      <c r="H33" s="80">
        <f>G33*F33</f>
        <v>0</v>
      </c>
      <c r="I33" s="4"/>
      <c r="J33" s="105">
        <f>ROUND(H33*E44,2)</f>
        <v>0</v>
      </c>
    </row>
    <row r="34" spans="1:11" ht="15" customHeight="1" x14ac:dyDescent="0.2">
      <c r="A34" s="116"/>
      <c r="B34" s="117"/>
      <c r="C34" s="117"/>
      <c r="D34" s="38"/>
      <c r="E34" s="74"/>
      <c r="F34" s="38"/>
      <c r="G34" s="36"/>
      <c r="H34" s="80">
        <f>G34*F34</f>
        <v>0</v>
      </c>
      <c r="I34" s="4"/>
      <c r="J34" s="105">
        <f>ROUND(H34*E44,2)</f>
        <v>0</v>
      </c>
    </row>
    <row r="35" spans="1:11" ht="12.75" thickBot="1" x14ac:dyDescent="0.25">
      <c r="A35" s="152" t="s">
        <v>77</v>
      </c>
      <c r="B35" s="153"/>
      <c r="C35" s="153"/>
      <c r="D35" s="153"/>
      <c r="E35" s="91">
        <f>SUM(E30:E34)</f>
        <v>0</v>
      </c>
      <c r="F35" s="92"/>
      <c r="G35" s="92"/>
      <c r="H35" s="93">
        <f>SUM(H31:H34)</f>
        <v>0</v>
      </c>
      <c r="I35" s="4"/>
      <c r="K35" s="39"/>
    </row>
    <row r="36" spans="1:11" ht="24" customHeight="1" thickBot="1" x14ac:dyDescent="0.25">
      <c r="A36" s="4"/>
      <c r="B36" s="4"/>
      <c r="C36" s="4"/>
      <c r="D36" s="4"/>
      <c r="E36" s="4"/>
      <c r="F36" s="47" t="s">
        <v>11</v>
      </c>
      <c r="G36" s="46" t="s">
        <v>127</v>
      </c>
      <c r="H36" s="45" t="s">
        <v>122</v>
      </c>
      <c r="I36" s="3"/>
    </row>
    <row r="37" spans="1:11" ht="15.75" thickBot="1" x14ac:dyDescent="0.25">
      <c r="A37" s="4"/>
      <c r="B37" s="4"/>
      <c r="C37" s="4"/>
      <c r="D37" s="4"/>
      <c r="E37" s="4"/>
      <c r="F37" s="49">
        <f>SUM(J32:J34)</f>
        <v>0</v>
      </c>
      <c r="G37" s="37">
        <f>IF(J37&lt;0,0,J37)</f>
        <v>0</v>
      </c>
      <c r="H37" s="50">
        <f>IF(G37&lt;0,E35+F37+H35,E35+F37+H35-G37)</f>
        <v>0</v>
      </c>
      <c r="I37" s="4"/>
      <c r="J37" s="107">
        <f>IF(H27&lt;500,E35+F37+H35-(500-H20-H29),E35+F37+H35)</f>
        <v>-500</v>
      </c>
    </row>
    <row r="38" spans="1:11" ht="6.75" customHeight="1" x14ac:dyDescent="0.2">
      <c r="A38" s="4"/>
      <c r="B38" s="4"/>
      <c r="C38" s="4"/>
      <c r="D38" s="4"/>
      <c r="E38" s="4"/>
      <c r="F38" s="4"/>
      <c r="G38" s="4"/>
      <c r="H38" s="4"/>
      <c r="I38" s="4"/>
    </row>
    <row r="39" spans="1:11" x14ac:dyDescent="0.2">
      <c r="A39" s="157" t="s">
        <v>132</v>
      </c>
      <c r="B39" s="157"/>
      <c r="C39" s="157"/>
      <c r="D39" s="51" t="s">
        <v>7</v>
      </c>
      <c r="E39" s="51" t="s">
        <v>80</v>
      </c>
      <c r="F39" s="52" t="s">
        <v>11</v>
      </c>
      <c r="G39" s="51" t="s">
        <v>128</v>
      </c>
      <c r="H39" s="52" t="s">
        <v>13</v>
      </c>
      <c r="I39" s="40"/>
    </row>
    <row r="40" spans="1:11" ht="9" customHeight="1" x14ac:dyDescent="0.2">
      <c r="A40" s="158"/>
      <c r="B40" s="158"/>
      <c r="C40" s="158"/>
      <c r="D40" s="160">
        <f>E18+E27+E35</f>
        <v>0</v>
      </c>
      <c r="E40" s="160">
        <f>H18+H27+H35</f>
        <v>0</v>
      </c>
      <c r="F40" s="160">
        <f>F20+F29+F37</f>
        <v>0</v>
      </c>
      <c r="G40" s="160">
        <f>G20+G29+G37</f>
        <v>0</v>
      </c>
      <c r="H40" s="160">
        <f>H20+H29+H37</f>
        <v>0</v>
      </c>
      <c r="I40" s="41"/>
    </row>
    <row r="41" spans="1:11" ht="9" customHeight="1" x14ac:dyDescent="0.2">
      <c r="A41" s="158"/>
      <c r="B41" s="158"/>
      <c r="C41" s="158"/>
      <c r="D41" s="160"/>
      <c r="E41" s="160"/>
      <c r="F41" s="160"/>
      <c r="G41" s="160"/>
      <c r="H41" s="160"/>
      <c r="I41" s="41"/>
    </row>
    <row r="42" spans="1:11" ht="9" customHeight="1" x14ac:dyDescent="0.2">
      <c r="A42" s="158"/>
      <c r="B42" s="158"/>
      <c r="C42" s="158"/>
      <c r="D42" s="4"/>
    </row>
    <row r="43" spans="1:11" ht="9" customHeight="1" x14ac:dyDescent="0.2">
      <c r="A43" s="159"/>
      <c r="B43" s="159"/>
      <c r="C43" s="159"/>
      <c r="D43" s="4"/>
      <c r="E43" s="4"/>
      <c r="F43" s="4"/>
      <c r="G43" s="4"/>
      <c r="H43" s="4"/>
    </row>
    <row r="44" spans="1:11" ht="9" customHeight="1" x14ac:dyDescent="0.2">
      <c r="A44" s="147"/>
      <c r="B44" s="146"/>
      <c r="C44" s="147"/>
      <c r="D44" s="145" t="s">
        <v>53</v>
      </c>
      <c r="E44" s="169">
        <f>Invoice!G9</f>
        <v>0</v>
      </c>
      <c r="F44" s="172" t="s">
        <v>120</v>
      </c>
      <c r="G44" s="170">
        <f>Invoice!B9</f>
        <v>0</v>
      </c>
      <c r="H44" s="171"/>
      <c r="I44" s="42"/>
    </row>
    <row r="45" spans="1:11" ht="11.25" customHeight="1" x14ac:dyDescent="0.2">
      <c r="A45" s="147"/>
      <c r="B45" s="147"/>
      <c r="C45" s="147"/>
      <c r="D45" s="145"/>
      <c r="E45" s="169"/>
      <c r="F45" s="172"/>
      <c r="G45" s="171"/>
      <c r="H45" s="171"/>
      <c r="I45" s="42"/>
    </row>
    <row r="49" spans="1:5" x14ac:dyDescent="0.2">
      <c r="A49" s="43"/>
    </row>
    <row r="50" spans="1:5" x14ac:dyDescent="0.2">
      <c r="E50" s="44"/>
    </row>
  </sheetData>
  <sheetProtection sheet="1" objects="1" scenarios="1"/>
  <mergeCells count="55">
    <mergeCell ref="E1:H1"/>
    <mergeCell ref="B2:C2"/>
    <mergeCell ref="G6:H6"/>
    <mergeCell ref="E5:F5"/>
    <mergeCell ref="F3:H3"/>
    <mergeCell ref="A1:C1"/>
    <mergeCell ref="F2:H2"/>
    <mergeCell ref="B3:C3"/>
    <mergeCell ref="B4:C4"/>
    <mergeCell ref="G4:H4"/>
    <mergeCell ref="E4:F4"/>
    <mergeCell ref="A5:C5"/>
    <mergeCell ref="B6:C6"/>
    <mergeCell ref="G5:H5"/>
    <mergeCell ref="E6:F6"/>
    <mergeCell ref="E8:F8"/>
    <mergeCell ref="G8:H8"/>
    <mergeCell ref="A10:H10"/>
    <mergeCell ref="E7:F7"/>
    <mergeCell ref="A22:C22"/>
    <mergeCell ref="A11:C11"/>
    <mergeCell ref="B7:C7"/>
    <mergeCell ref="B8:C8"/>
    <mergeCell ref="G7:H7"/>
    <mergeCell ref="A23:C23"/>
    <mergeCell ref="A24:C24"/>
    <mergeCell ref="A12:C12"/>
    <mergeCell ref="A13:C13"/>
    <mergeCell ref="A14:C14"/>
    <mergeCell ref="A15:C15"/>
    <mergeCell ref="A16:C16"/>
    <mergeCell ref="A18:D18"/>
    <mergeCell ref="A17:C17"/>
    <mergeCell ref="A25:C25"/>
    <mergeCell ref="A26:C26"/>
    <mergeCell ref="A34:C34"/>
    <mergeCell ref="A31:C31"/>
    <mergeCell ref="A32:C32"/>
    <mergeCell ref="A27:D27"/>
    <mergeCell ref="A33:C33"/>
    <mergeCell ref="G44:H45"/>
    <mergeCell ref="D40:D41"/>
    <mergeCell ref="E40:E41"/>
    <mergeCell ref="F40:F41"/>
    <mergeCell ref="G40:G41"/>
    <mergeCell ref="H40:H41"/>
    <mergeCell ref="F44:F45"/>
    <mergeCell ref="A44:A45"/>
    <mergeCell ref="A35:D35"/>
    <mergeCell ref="B44:C45"/>
    <mergeCell ref="D44:D45"/>
    <mergeCell ref="E44:E45"/>
    <mergeCell ref="A42:C43"/>
    <mergeCell ref="A39:C39"/>
    <mergeCell ref="A40:C41"/>
  </mergeCells>
  <conditionalFormatting sqref="H29 H37 H20">
    <cfRule type="cellIs" dxfId="3" priority="2" stopIfTrue="1" operator="greaterThanOrEqual">
      <formula>500</formula>
    </cfRule>
  </conditionalFormatting>
  <dataValidations count="1">
    <dataValidation allowBlank="1" showInputMessage="1" sqref="B2:C2"/>
  </dataValidations>
  <pageMargins left="0.59" right="0.39" top="0.75" bottom="0.75" header="0.3" footer="0.3"/>
  <pageSetup orientation="portrait" r:id="rId1"/>
  <headerFooter differentFirst="1">
    <firstHeader>&amp;L&amp;"-,Bold"&amp;14Repair Notification Form&amp;C&amp;"-,Bold"&amp;14Fax To: 888.336.8334</first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Dropdown!$C$1:$C$10</xm:f>
          </x14:formula1>
          <xm:sqref>G5:H5</xm:sqref>
        </x14:dataValidation>
        <x14:dataValidation type="list" allowBlank="1" showInputMessage="1">
          <x14:formula1>
            <xm:f>Dropdown!$A$1:$A$149</xm:f>
          </x14:formula1>
          <xm:sqref>A12:C17 A23:C26 A32:C34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50"/>
  <sheetViews>
    <sheetView showZeros="0" view="pageLayout" zoomScaleNormal="100" workbookViewId="0">
      <selection activeCell="E9" sqref="E9:F9"/>
    </sheetView>
  </sheetViews>
  <sheetFormatPr defaultRowHeight="12" x14ac:dyDescent="0.2"/>
  <cols>
    <col min="1" max="1" width="16.140625" style="27" customWidth="1"/>
    <col min="2" max="2" width="10.5703125" style="27" customWidth="1"/>
    <col min="3" max="3" width="12" style="27" customWidth="1"/>
    <col min="4" max="4" width="10.28515625" style="27" bestFit="1" customWidth="1"/>
    <col min="5" max="5" width="10.42578125" style="27" customWidth="1"/>
    <col min="6" max="6" width="7.85546875" style="27" customWidth="1"/>
    <col min="7" max="7" width="13.7109375" style="27" customWidth="1"/>
    <col min="8" max="8" width="11.5703125" style="27" customWidth="1"/>
    <col min="9" max="9" width="6.5703125" style="27" customWidth="1"/>
    <col min="10" max="10" width="13.140625" style="105" customWidth="1"/>
    <col min="11" max="11" width="9.140625" style="27"/>
    <col min="12" max="12" width="18.140625" style="27" customWidth="1"/>
    <col min="13" max="15" width="9.140625" style="27"/>
    <col min="16" max="16" width="10" style="27" customWidth="1"/>
    <col min="17" max="17" width="12.140625" style="27" customWidth="1"/>
    <col min="18" max="21" width="9.140625" style="27"/>
    <col min="22" max="22" width="11.85546875" style="27" customWidth="1"/>
    <col min="23" max="16384" width="9.140625" style="27"/>
  </cols>
  <sheetData>
    <row r="1" spans="1:25" ht="15" x14ac:dyDescent="0.25">
      <c r="A1" s="133" t="s">
        <v>124</v>
      </c>
      <c r="B1" s="134"/>
      <c r="C1" s="135"/>
      <c r="D1" s="25"/>
      <c r="E1" s="118" t="s">
        <v>130</v>
      </c>
      <c r="F1" s="119"/>
      <c r="G1" s="119"/>
      <c r="H1" s="120"/>
      <c r="I1" s="26"/>
      <c r="J1" s="104"/>
      <c r="K1" s="2"/>
      <c r="L1" s="2"/>
      <c r="M1" s="2"/>
      <c r="N1" s="2"/>
      <c r="O1" s="2"/>
      <c r="P1" s="2"/>
      <c r="Q1" s="2"/>
      <c r="R1" s="2"/>
      <c r="S1" s="2"/>
      <c r="T1" s="2"/>
      <c r="U1" s="2"/>
      <c r="V1" s="2"/>
      <c r="W1" s="2"/>
      <c r="X1" s="2"/>
      <c r="Y1" s="4"/>
    </row>
    <row r="2" spans="1:25" ht="18.75" customHeight="1" x14ac:dyDescent="0.3">
      <c r="A2" s="84" t="s">
        <v>0</v>
      </c>
      <c r="B2" s="121"/>
      <c r="C2" s="122"/>
      <c r="D2" s="25"/>
      <c r="E2" s="83" t="s">
        <v>118</v>
      </c>
      <c r="F2" s="129">
        <f>Invoice!B5</f>
        <v>0</v>
      </c>
      <c r="G2" s="129"/>
      <c r="H2" s="130"/>
      <c r="I2" s="28"/>
    </row>
    <row r="3" spans="1:25" ht="18.75" customHeight="1" x14ac:dyDescent="0.25">
      <c r="A3" s="84" t="s">
        <v>1</v>
      </c>
      <c r="B3" s="123"/>
      <c r="C3" s="124"/>
      <c r="D3" s="25"/>
      <c r="E3" s="83" t="s">
        <v>123</v>
      </c>
      <c r="F3" s="129">
        <f>Invoice!B4</f>
        <v>0</v>
      </c>
      <c r="G3" s="129"/>
      <c r="H3" s="130"/>
      <c r="I3" s="29"/>
    </row>
    <row r="4" spans="1:25" ht="15" customHeight="1" thickBot="1" x14ac:dyDescent="0.25">
      <c r="A4" s="94" t="s">
        <v>2</v>
      </c>
      <c r="B4" s="125"/>
      <c r="C4" s="126"/>
      <c r="D4" s="25"/>
      <c r="E4" s="131" t="s">
        <v>12</v>
      </c>
      <c r="F4" s="132"/>
      <c r="G4" s="127">
        <f>Invoice!G7</f>
        <v>0</v>
      </c>
      <c r="H4" s="128"/>
      <c r="I4" s="29"/>
    </row>
    <row r="5" spans="1:25" ht="15.75" customHeight="1" x14ac:dyDescent="0.25">
      <c r="A5" s="142" t="s">
        <v>129</v>
      </c>
      <c r="B5" s="143"/>
      <c r="C5" s="144"/>
      <c r="D5" s="25"/>
      <c r="E5" s="131" t="s">
        <v>4</v>
      </c>
      <c r="F5" s="132"/>
      <c r="G5" s="163"/>
      <c r="H5" s="175"/>
      <c r="I5" s="29"/>
    </row>
    <row r="6" spans="1:25" ht="15" customHeight="1" thickBot="1" x14ac:dyDescent="0.25">
      <c r="A6" s="95" t="s">
        <v>125</v>
      </c>
      <c r="B6" s="136"/>
      <c r="C6" s="137"/>
      <c r="D6" s="25"/>
      <c r="E6" s="131" t="s">
        <v>5</v>
      </c>
      <c r="F6" s="132"/>
      <c r="G6" s="167">
        <f>Invoice!B8</f>
        <v>0</v>
      </c>
      <c r="H6" s="168"/>
      <c r="I6" s="29"/>
    </row>
    <row r="7" spans="1:25" ht="15" customHeight="1" x14ac:dyDescent="0.2">
      <c r="A7" s="89" t="s">
        <v>126</v>
      </c>
      <c r="B7" s="138"/>
      <c r="C7" s="139"/>
      <c r="D7" s="100" t="s">
        <v>220</v>
      </c>
      <c r="E7" s="131" t="s">
        <v>3</v>
      </c>
      <c r="F7" s="132"/>
      <c r="G7" s="163"/>
      <c r="H7" s="164"/>
      <c r="I7" s="29"/>
      <c r="L7" s="27" t="s">
        <v>75</v>
      </c>
    </row>
    <row r="8" spans="1:25" ht="15.75" customHeight="1" thickBot="1" x14ac:dyDescent="0.25">
      <c r="A8" s="90" t="s">
        <v>126</v>
      </c>
      <c r="B8" s="140"/>
      <c r="C8" s="141"/>
      <c r="D8" s="99"/>
      <c r="E8" s="173" t="s">
        <v>14</v>
      </c>
      <c r="F8" s="174"/>
      <c r="G8" s="165"/>
      <c r="H8" s="166"/>
      <c r="I8" s="29"/>
    </row>
    <row r="9" spans="1:25" ht="9.75" customHeight="1" thickBot="1" x14ac:dyDescent="0.25">
      <c r="E9" s="4"/>
      <c r="F9" s="30"/>
      <c r="G9" s="30"/>
      <c r="H9" s="30"/>
      <c r="I9" s="30"/>
    </row>
    <row r="10" spans="1:25" ht="14.25" customHeight="1" x14ac:dyDescent="0.2">
      <c r="A10" s="118" t="s">
        <v>131</v>
      </c>
      <c r="B10" s="148"/>
      <c r="C10" s="148"/>
      <c r="D10" s="148"/>
      <c r="E10" s="148"/>
      <c r="F10" s="148"/>
      <c r="G10" s="148"/>
      <c r="H10" s="149"/>
      <c r="I10" s="31"/>
    </row>
    <row r="11" spans="1:25" ht="24" x14ac:dyDescent="0.2">
      <c r="A11" s="110" t="s">
        <v>41</v>
      </c>
      <c r="B11" s="111"/>
      <c r="C11" s="112"/>
      <c r="D11" s="35" t="s">
        <v>6</v>
      </c>
      <c r="E11" s="35" t="s">
        <v>7</v>
      </c>
      <c r="F11" s="35" t="s">
        <v>8</v>
      </c>
      <c r="G11" s="35" t="s">
        <v>79</v>
      </c>
      <c r="H11" s="79" t="s">
        <v>80</v>
      </c>
      <c r="I11" s="3"/>
    </row>
    <row r="12" spans="1:25" ht="15" customHeight="1" x14ac:dyDescent="0.2">
      <c r="A12" s="116"/>
      <c r="B12" s="117"/>
      <c r="C12" s="117"/>
      <c r="D12" s="32"/>
      <c r="E12" s="74"/>
      <c r="F12" s="32"/>
      <c r="G12" s="33"/>
      <c r="H12" s="80">
        <f t="shared" ref="H12:H17" si="0">G12*F12</f>
        <v>0</v>
      </c>
      <c r="I12" s="5"/>
      <c r="J12" s="105">
        <f>ROUND(H12*E44,2)</f>
        <v>0</v>
      </c>
    </row>
    <row r="13" spans="1:25" ht="15" customHeight="1" x14ac:dyDescent="0.2">
      <c r="A13" s="116"/>
      <c r="B13" s="117"/>
      <c r="C13" s="117"/>
      <c r="D13" s="32"/>
      <c r="E13" s="74"/>
      <c r="F13" s="32"/>
      <c r="G13" s="33"/>
      <c r="H13" s="80">
        <f t="shared" si="0"/>
        <v>0</v>
      </c>
      <c r="I13" s="5"/>
      <c r="J13" s="105">
        <f>ROUND(H13*E44,2)</f>
        <v>0</v>
      </c>
    </row>
    <row r="14" spans="1:25" ht="15" customHeight="1" x14ac:dyDescent="0.2">
      <c r="A14" s="116"/>
      <c r="B14" s="117"/>
      <c r="C14" s="117"/>
      <c r="D14" s="32"/>
      <c r="E14" s="74"/>
      <c r="F14" s="32"/>
      <c r="G14" s="33"/>
      <c r="H14" s="80">
        <f t="shared" si="0"/>
        <v>0</v>
      </c>
      <c r="I14" s="4"/>
      <c r="J14" s="105">
        <f>ROUND(H14*E44,2)</f>
        <v>0</v>
      </c>
    </row>
    <row r="15" spans="1:25" ht="15" customHeight="1" x14ac:dyDescent="0.2">
      <c r="A15" s="116"/>
      <c r="B15" s="117"/>
      <c r="C15" s="117"/>
      <c r="D15" s="32"/>
      <c r="E15" s="74"/>
      <c r="F15" s="32"/>
      <c r="G15" s="33"/>
      <c r="H15" s="80">
        <f t="shared" si="0"/>
        <v>0</v>
      </c>
      <c r="I15" s="4"/>
      <c r="J15" s="105">
        <f>ROUND(H15*E44,2)</f>
        <v>0</v>
      </c>
    </row>
    <row r="16" spans="1:25" ht="15" customHeight="1" x14ac:dyDescent="0.2">
      <c r="A16" s="116"/>
      <c r="B16" s="117"/>
      <c r="C16" s="117"/>
      <c r="D16" s="32"/>
      <c r="E16" s="74"/>
      <c r="F16" s="32"/>
      <c r="G16" s="33"/>
      <c r="H16" s="80">
        <f t="shared" si="0"/>
        <v>0</v>
      </c>
      <c r="I16" s="4"/>
      <c r="J16" s="105">
        <f>ROUND(H16*E44,2)</f>
        <v>0</v>
      </c>
    </row>
    <row r="17" spans="1:10" ht="15" customHeight="1" x14ac:dyDescent="0.2">
      <c r="A17" s="116"/>
      <c r="B17" s="117"/>
      <c r="C17" s="117"/>
      <c r="D17" s="32"/>
      <c r="E17" s="74"/>
      <c r="F17" s="32"/>
      <c r="G17" s="33"/>
      <c r="H17" s="80">
        <f t="shared" si="0"/>
        <v>0</v>
      </c>
      <c r="I17" s="4"/>
      <c r="J17" s="105">
        <f>ROUND(H17*E44,2)</f>
        <v>0</v>
      </c>
    </row>
    <row r="18" spans="1:10" ht="12.75" thickBot="1" x14ac:dyDescent="0.25">
      <c r="A18" s="152" t="s">
        <v>78</v>
      </c>
      <c r="B18" s="153"/>
      <c r="C18" s="153"/>
      <c r="D18" s="153"/>
      <c r="E18" s="91">
        <f>SUM(E12:E17)</f>
        <v>0</v>
      </c>
      <c r="F18" s="92"/>
      <c r="G18" s="92"/>
      <c r="H18" s="93">
        <f>SUM(H12:H17)</f>
        <v>0</v>
      </c>
      <c r="I18" s="4"/>
    </row>
    <row r="19" spans="1:10" ht="22.5" customHeight="1" thickBot="1" x14ac:dyDescent="0.25">
      <c r="A19" s="4"/>
      <c r="B19" s="4"/>
      <c r="C19" s="4"/>
      <c r="D19" s="4"/>
      <c r="E19" s="4"/>
      <c r="F19" s="47" t="s">
        <v>11</v>
      </c>
      <c r="G19" s="46" t="s">
        <v>127</v>
      </c>
      <c r="H19" s="45" t="s">
        <v>74</v>
      </c>
      <c r="I19" s="3"/>
    </row>
    <row r="20" spans="1:10" ht="15.75" thickBot="1" x14ac:dyDescent="0.25">
      <c r="A20" s="4"/>
      <c r="B20" s="4"/>
      <c r="C20" s="4"/>
      <c r="D20" s="4"/>
      <c r="E20" s="4"/>
      <c r="F20" s="48">
        <f>SUM(J12:J17)</f>
        <v>0</v>
      </c>
      <c r="G20" s="34">
        <f>IF(H20=500,E18+F20+H18-500,D8)</f>
        <v>0</v>
      </c>
      <c r="H20" s="50">
        <f>IF(E18+F20+H18-D8&gt;500,500,E18+F20+H18-D8)</f>
        <v>0</v>
      </c>
      <c r="I20" s="5"/>
      <c r="J20" s="106"/>
    </row>
    <row r="21" spans="1:10" ht="6" customHeight="1" thickBot="1" x14ac:dyDescent="0.25">
      <c r="A21" s="4"/>
      <c r="B21" s="4"/>
      <c r="C21" s="4"/>
      <c r="D21" s="4"/>
      <c r="E21" s="4"/>
      <c r="F21" s="4"/>
      <c r="G21" s="4"/>
      <c r="H21" s="4"/>
      <c r="I21" s="4"/>
    </row>
    <row r="22" spans="1:10" ht="24" x14ac:dyDescent="0.2">
      <c r="A22" s="150" t="s">
        <v>42</v>
      </c>
      <c r="B22" s="151"/>
      <c r="C22" s="151"/>
      <c r="D22" s="81" t="s">
        <v>6</v>
      </c>
      <c r="E22" s="81" t="s">
        <v>7</v>
      </c>
      <c r="F22" s="81" t="s">
        <v>8</v>
      </c>
      <c r="G22" s="81" t="s">
        <v>9</v>
      </c>
      <c r="H22" s="82" t="s">
        <v>10</v>
      </c>
      <c r="I22" s="3"/>
    </row>
    <row r="23" spans="1:10" ht="15" customHeight="1" x14ac:dyDescent="0.2">
      <c r="A23" s="116"/>
      <c r="B23" s="117"/>
      <c r="C23" s="117"/>
      <c r="D23" s="32"/>
      <c r="E23" s="74"/>
      <c r="F23" s="32"/>
      <c r="G23" s="36"/>
      <c r="H23" s="80">
        <f>G23*F23</f>
        <v>0</v>
      </c>
      <c r="I23" s="4"/>
      <c r="J23" s="105">
        <f>ROUND(H23*E44,2)</f>
        <v>0</v>
      </c>
    </row>
    <row r="24" spans="1:10" ht="15" customHeight="1" x14ac:dyDescent="0.2">
      <c r="A24" s="116"/>
      <c r="B24" s="117"/>
      <c r="C24" s="117"/>
      <c r="D24" s="32"/>
      <c r="E24" s="74"/>
      <c r="F24" s="32"/>
      <c r="G24" s="36"/>
      <c r="H24" s="80">
        <f>G24*F24</f>
        <v>0</v>
      </c>
      <c r="I24" s="4"/>
      <c r="J24" s="105">
        <f>ROUND(H24*E44,2)</f>
        <v>0</v>
      </c>
    </row>
    <row r="25" spans="1:10" ht="15" customHeight="1" x14ac:dyDescent="0.2">
      <c r="A25" s="116"/>
      <c r="B25" s="117"/>
      <c r="C25" s="117"/>
      <c r="D25" s="32"/>
      <c r="E25" s="74"/>
      <c r="F25" s="32"/>
      <c r="G25" s="36"/>
      <c r="H25" s="80">
        <f>G25*F25</f>
        <v>0</v>
      </c>
      <c r="I25" s="4"/>
      <c r="J25" s="105">
        <f>ROUND(H25*E44,2)</f>
        <v>0</v>
      </c>
    </row>
    <row r="26" spans="1:10" ht="15" customHeight="1" x14ac:dyDescent="0.2">
      <c r="A26" s="116"/>
      <c r="B26" s="117"/>
      <c r="C26" s="117"/>
      <c r="D26" s="32"/>
      <c r="E26" s="74"/>
      <c r="F26" s="32"/>
      <c r="G26" s="36"/>
      <c r="H26" s="80">
        <f>G26*F26</f>
        <v>0</v>
      </c>
      <c r="I26" s="4"/>
      <c r="J26" s="105">
        <f>ROUND(H26*E44,2)</f>
        <v>0</v>
      </c>
    </row>
    <row r="27" spans="1:10" ht="12.75" thickBot="1" x14ac:dyDescent="0.25">
      <c r="A27" s="152" t="s">
        <v>76</v>
      </c>
      <c r="B27" s="153"/>
      <c r="C27" s="153"/>
      <c r="D27" s="153"/>
      <c r="E27" s="91">
        <f>SUM(E22:E26)</f>
        <v>0</v>
      </c>
      <c r="F27" s="92"/>
      <c r="G27" s="92"/>
      <c r="H27" s="93">
        <f>SUM(H23:H26)</f>
        <v>0</v>
      </c>
      <c r="I27" s="4"/>
    </row>
    <row r="28" spans="1:10" ht="23.25" customHeight="1" thickBot="1" x14ac:dyDescent="0.25">
      <c r="A28" s="4"/>
      <c r="B28" s="4"/>
      <c r="C28" s="4"/>
      <c r="D28" s="4"/>
      <c r="E28" s="4"/>
      <c r="F28" s="47" t="s">
        <v>11</v>
      </c>
      <c r="G28" s="46" t="s">
        <v>127</v>
      </c>
      <c r="H28" s="45" t="s">
        <v>121</v>
      </c>
      <c r="I28" s="3"/>
    </row>
    <row r="29" spans="1:10" ht="15.75" thickBot="1" x14ac:dyDescent="0.25">
      <c r="A29" s="4"/>
      <c r="B29" s="4"/>
      <c r="C29" s="4"/>
      <c r="D29" s="4"/>
      <c r="E29" s="4"/>
      <c r="F29" s="48">
        <f>SUM(J23:J26)</f>
        <v>0</v>
      </c>
      <c r="G29" s="37">
        <f>IF(J29&lt;0,0,J29)</f>
        <v>0</v>
      </c>
      <c r="H29" s="50">
        <f>IF(G29&lt;0,E27+F29+H27,E27+F29+H27-G29)</f>
        <v>0</v>
      </c>
      <c r="I29" s="4"/>
      <c r="J29" s="107">
        <f>IF(H20&lt;500,E27+F29+H27-(500-H20),E27+F29+H27)</f>
        <v>-500</v>
      </c>
    </row>
    <row r="30" spans="1:10" ht="5.25" customHeight="1" thickBot="1" x14ac:dyDescent="0.25">
      <c r="A30" s="4"/>
      <c r="B30" s="4"/>
      <c r="C30" s="4"/>
      <c r="D30" s="4"/>
      <c r="E30" s="4"/>
      <c r="F30" s="4"/>
      <c r="G30" s="4"/>
      <c r="H30" s="4"/>
      <c r="I30" s="4"/>
    </row>
    <row r="31" spans="1:10" ht="24" x14ac:dyDescent="0.2">
      <c r="A31" s="161" t="s">
        <v>43</v>
      </c>
      <c r="B31" s="162"/>
      <c r="C31" s="162"/>
      <c r="D31" s="81" t="s">
        <v>6</v>
      </c>
      <c r="E31" s="81" t="s">
        <v>7</v>
      </c>
      <c r="F31" s="81" t="s">
        <v>8</v>
      </c>
      <c r="G31" s="81" t="s">
        <v>9</v>
      </c>
      <c r="H31" s="82" t="s">
        <v>10</v>
      </c>
      <c r="I31" s="3"/>
    </row>
    <row r="32" spans="1:10" ht="15" customHeight="1" x14ac:dyDescent="0.2">
      <c r="A32" s="116"/>
      <c r="B32" s="117"/>
      <c r="C32" s="117"/>
      <c r="D32" s="38"/>
      <c r="E32" s="74"/>
      <c r="F32" s="38"/>
      <c r="G32" s="36"/>
      <c r="H32" s="80">
        <f>G32*F32</f>
        <v>0</v>
      </c>
      <c r="I32" s="4"/>
      <c r="J32" s="105">
        <f>ROUND(H32*E44,2)</f>
        <v>0</v>
      </c>
    </row>
    <row r="33" spans="1:11" ht="15" customHeight="1" x14ac:dyDescent="0.2">
      <c r="A33" s="116"/>
      <c r="B33" s="117"/>
      <c r="C33" s="117"/>
      <c r="D33" s="38"/>
      <c r="E33" s="74"/>
      <c r="F33" s="38"/>
      <c r="G33" s="36"/>
      <c r="H33" s="80">
        <f>G33*F33</f>
        <v>0</v>
      </c>
      <c r="I33" s="4"/>
      <c r="J33" s="105">
        <f>ROUND(H33*E44,2)</f>
        <v>0</v>
      </c>
    </row>
    <row r="34" spans="1:11" ht="15" customHeight="1" x14ac:dyDescent="0.2">
      <c r="A34" s="116"/>
      <c r="B34" s="117"/>
      <c r="C34" s="117"/>
      <c r="D34" s="38"/>
      <c r="E34" s="74"/>
      <c r="F34" s="38"/>
      <c r="G34" s="36"/>
      <c r="H34" s="80">
        <f>G34*F34</f>
        <v>0</v>
      </c>
      <c r="I34" s="4"/>
      <c r="J34" s="105">
        <f>ROUND(H34*E44,2)</f>
        <v>0</v>
      </c>
    </row>
    <row r="35" spans="1:11" ht="12.75" thickBot="1" x14ac:dyDescent="0.25">
      <c r="A35" s="152" t="s">
        <v>77</v>
      </c>
      <c r="B35" s="153"/>
      <c r="C35" s="153"/>
      <c r="D35" s="153"/>
      <c r="E35" s="91">
        <f>SUM(E30:E34)</f>
        <v>0</v>
      </c>
      <c r="F35" s="92"/>
      <c r="G35" s="92"/>
      <c r="H35" s="93">
        <f>SUM(H31:H34)</f>
        <v>0</v>
      </c>
      <c r="I35" s="4"/>
      <c r="K35" s="39"/>
    </row>
    <row r="36" spans="1:11" ht="24" customHeight="1" thickBot="1" x14ac:dyDescent="0.25">
      <c r="A36" s="4"/>
      <c r="B36" s="4"/>
      <c r="C36" s="4"/>
      <c r="D36" s="4"/>
      <c r="E36" s="4"/>
      <c r="F36" s="47" t="s">
        <v>11</v>
      </c>
      <c r="G36" s="46" t="s">
        <v>127</v>
      </c>
      <c r="H36" s="45" t="s">
        <v>122</v>
      </c>
      <c r="I36" s="3"/>
    </row>
    <row r="37" spans="1:11" ht="15.75" thickBot="1" x14ac:dyDescent="0.25">
      <c r="A37" s="4"/>
      <c r="B37" s="4"/>
      <c r="C37" s="4"/>
      <c r="D37" s="4"/>
      <c r="E37" s="4"/>
      <c r="F37" s="49">
        <f>SUM(J32:J34)</f>
        <v>0</v>
      </c>
      <c r="G37" s="37">
        <f>IF(J37&lt;0,0,J37)</f>
        <v>0</v>
      </c>
      <c r="H37" s="50">
        <f>IF(G37&lt;0,E35+F37+H35,E35+F37+H35-G37)</f>
        <v>0</v>
      </c>
      <c r="I37" s="4"/>
      <c r="J37" s="107">
        <f>IF(H27&lt;500,E35+F37+H35-(500-H20-H29),E35+F37+H35)</f>
        <v>-500</v>
      </c>
    </row>
    <row r="38" spans="1:11" ht="6.75" customHeight="1" x14ac:dyDescent="0.2">
      <c r="A38" s="4"/>
      <c r="B38" s="4"/>
      <c r="C38" s="4"/>
      <c r="D38" s="4"/>
      <c r="E38" s="4"/>
      <c r="F38" s="4"/>
      <c r="G38" s="4"/>
      <c r="H38" s="4"/>
      <c r="I38" s="4"/>
    </row>
    <row r="39" spans="1:11" x14ac:dyDescent="0.2">
      <c r="A39" s="157" t="s">
        <v>132</v>
      </c>
      <c r="B39" s="157"/>
      <c r="C39" s="157"/>
      <c r="D39" s="51" t="s">
        <v>7</v>
      </c>
      <c r="E39" s="51" t="s">
        <v>80</v>
      </c>
      <c r="F39" s="52" t="s">
        <v>11</v>
      </c>
      <c r="G39" s="51" t="s">
        <v>128</v>
      </c>
      <c r="H39" s="52" t="s">
        <v>13</v>
      </c>
      <c r="I39" s="40"/>
    </row>
    <row r="40" spans="1:11" ht="9" customHeight="1" x14ac:dyDescent="0.2">
      <c r="A40" s="158"/>
      <c r="B40" s="158"/>
      <c r="C40" s="158"/>
      <c r="D40" s="160">
        <f>E18+E27+E35</f>
        <v>0</v>
      </c>
      <c r="E40" s="160">
        <f>H18+H27+H35</f>
        <v>0</v>
      </c>
      <c r="F40" s="160">
        <f>F20+F29+F37</f>
        <v>0</v>
      </c>
      <c r="G40" s="160">
        <f>G20+G29+G37</f>
        <v>0</v>
      </c>
      <c r="H40" s="160">
        <f>H20+H29+H37</f>
        <v>0</v>
      </c>
      <c r="I40" s="41"/>
    </row>
    <row r="41" spans="1:11" ht="9" customHeight="1" x14ac:dyDescent="0.2">
      <c r="A41" s="158"/>
      <c r="B41" s="158"/>
      <c r="C41" s="158"/>
      <c r="D41" s="160"/>
      <c r="E41" s="160"/>
      <c r="F41" s="160"/>
      <c r="G41" s="160"/>
      <c r="H41" s="160"/>
      <c r="I41" s="41"/>
    </row>
    <row r="42" spans="1:11" ht="9" customHeight="1" x14ac:dyDescent="0.2">
      <c r="A42" s="158"/>
      <c r="B42" s="158"/>
      <c r="C42" s="158"/>
      <c r="D42" s="4"/>
    </row>
    <row r="43" spans="1:11" ht="9" customHeight="1" x14ac:dyDescent="0.2">
      <c r="A43" s="159"/>
      <c r="B43" s="159"/>
      <c r="C43" s="159"/>
      <c r="D43" s="4"/>
      <c r="E43" s="4"/>
      <c r="F43" s="4"/>
      <c r="G43" s="4"/>
      <c r="H43" s="4"/>
    </row>
    <row r="44" spans="1:11" ht="9" customHeight="1" x14ac:dyDescent="0.2">
      <c r="A44" s="147"/>
      <c r="B44" s="146"/>
      <c r="C44" s="147"/>
      <c r="D44" s="145" t="s">
        <v>53</v>
      </c>
      <c r="E44" s="169">
        <f>Invoice!G9</f>
        <v>0</v>
      </c>
      <c r="F44" s="172" t="s">
        <v>120</v>
      </c>
      <c r="G44" s="170">
        <f>Invoice!B9</f>
        <v>0</v>
      </c>
      <c r="H44" s="171"/>
      <c r="I44" s="42"/>
    </row>
    <row r="45" spans="1:11" ht="11.25" customHeight="1" x14ac:dyDescent="0.2">
      <c r="A45" s="147"/>
      <c r="B45" s="147"/>
      <c r="C45" s="147"/>
      <c r="D45" s="145"/>
      <c r="E45" s="169"/>
      <c r="F45" s="172"/>
      <c r="G45" s="171"/>
      <c r="H45" s="171"/>
      <c r="I45" s="42"/>
    </row>
    <row r="49" spans="1:5" x14ac:dyDescent="0.2">
      <c r="A49" s="43"/>
    </row>
    <row r="50" spans="1:5" x14ac:dyDescent="0.2">
      <c r="E50" s="44"/>
    </row>
  </sheetData>
  <sheetProtection sheet="1" objects="1" scenarios="1"/>
  <mergeCells count="55">
    <mergeCell ref="E1:H1"/>
    <mergeCell ref="B2:C2"/>
    <mergeCell ref="G6:H6"/>
    <mergeCell ref="E5:F5"/>
    <mergeCell ref="F3:H3"/>
    <mergeCell ref="A1:C1"/>
    <mergeCell ref="F2:H2"/>
    <mergeCell ref="B3:C3"/>
    <mergeCell ref="B4:C4"/>
    <mergeCell ref="G4:H4"/>
    <mergeCell ref="E4:F4"/>
    <mergeCell ref="A5:C5"/>
    <mergeCell ref="B6:C6"/>
    <mergeCell ref="G5:H5"/>
    <mergeCell ref="E6:F6"/>
    <mergeCell ref="E8:F8"/>
    <mergeCell ref="G8:H8"/>
    <mergeCell ref="A10:H10"/>
    <mergeCell ref="E7:F7"/>
    <mergeCell ref="A22:C22"/>
    <mergeCell ref="A11:C11"/>
    <mergeCell ref="B7:C7"/>
    <mergeCell ref="B8:C8"/>
    <mergeCell ref="G7:H7"/>
    <mergeCell ref="A23:C23"/>
    <mergeCell ref="A24:C24"/>
    <mergeCell ref="A12:C12"/>
    <mergeCell ref="A13:C13"/>
    <mergeCell ref="A14:C14"/>
    <mergeCell ref="A15:C15"/>
    <mergeCell ref="A16:C16"/>
    <mergeCell ref="A18:D18"/>
    <mergeCell ref="A17:C17"/>
    <mergeCell ref="A25:C25"/>
    <mergeCell ref="A26:C26"/>
    <mergeCell ref="A34:C34"/>
    <mergeCell ref="A31:C31"/>
    <mergeCell ref="A32:C32"/>
    <mergeCell ref="A27:D27"/>
    <mergeCell ref="A33:C33"/>
    <mergeCell ref="G44:H45"/>
    <mergeCell ref="D40:D41"/>
    <mergeCell ref="E40:E41"/>
    <mergeCell ref="F40:F41"/>
    <mergeCell ref="G40:G41"/>
    <mergeCell ref="H40:H41"/>
    <mergeCell ref="F44:F45"/>
    <mergeCell ref="A44:A45"/>
    <mergeCell ref="A35:D35"/>
    <mergeCell ref="B44:C45"/>
    <mergeCell ref="D44:D45"/>
    <mergeCell ref="E44:E45"/>
    <mergeCell ref="A42:C43"/>
    <mergeCell ref="A39:C39"/>
    <mergeCell ref="A40:C41"/>
  </mergeCells>
  <conditionalFormatting sqref="H29 H37 H20">
    <cfRule type="cellIs" dxfId="2" priority="2" stopIfTrue="1" operator="greaterThanOrEqual">
      <formula>500</formula>
    </cfRule>
  </conditionalFormatting>
  <dataValidations count="1">
    <dataValidation allowBlank="1" showInputMessage="1" sqref="B2:C2"/>
  </dataValidations>
  <pageMargins left="0.59" right="0.39" top="0.75" bottom="0.75" header="0.3" footer="0.3"/>
  <pageSetup orientation="portrait" r:id="rId1"/>
  <headerFooter differentFirst="1">
    <firstHeader>&amp;L&amp;"-,Bold"&amp;14Repair Notification Form&amp;C&amp;"-,Bold"&amp;14Fax To: 888.336.8334</first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Dropdown!$C$1:$C$10</xm:f>
          </x14:formula1>
          <xm:sqref>G5:H5</xm:sqref>
        </x14:dataValidation>
        <x14:dataValidation type="list" allowBlank="1" showInputMessage="1">
          <x14:formula1>
            <xm:f>Dropdown!$A$1:$A$149</xm:f>
          </x14:formula1>
          <xm:sqref>A12:C17 A23:C26 A32:C34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Y50"/>
  <sheetViews>
    <sheetView showZeros="0" view="pageLayout" zoomScaleNormal="100" workbookViewId="0">
      <selection activeCell="E9" sqref="E9:F9"/>
    </sheetView>
  </sheetViews>
  <sheetFormatPr defaultRowHeight="12" x14ac:dyDescent="0.2"/>
  <cols>
    <col min="1" max="1" width="16.140625" style="27" customWidth="1"/>
    <col min="2" max="2" width="10.5703125" style="27" customWidth="1"/>
    <col min="3" max="3" width="12" style="27" customWidth="1"/>
    <col min="4" max="4" width="10.28515625" style="27" bestFit="1" customWidth="1"/>
    <col min="5" max="5" width="10.42578125" style="27" customWidth="1"/>
    <col min="6" max="6" width="7.85546875" style="27" customWidth="1"/>
    <col min="7" max="7" width="13.7109375" style="27" customWidth="1"/>
    <col min="8" max="8" width="11.5703125" style="27" customWidth="1"/>
    <col min="9" max="9" width="6.5703125" style="27" customWidth="1"/>
    <col min="10" max="10" width="13.140625" style="105" customWidth="1"/>
    <col min="11" max="11" width="9.140625" style="27"/>
    <col min="12" max="12" width="18.140625" style="27" customWidth="1"/>
    <col min="13" max="15" width="9.140625" style="27"/>
    <col min="16" max="16" width="10" style="27" customWidth="1"/>
    <col min="17" max="17" width="12.140625" style="27" customWidth="1"/>
    <col min="18" max="21" width="9.140625" style="27"/>
    <col min="22" max="22" width="11.85546875" style="27" customWidth="1"/>
    <col min="23" max="16384" width="9.140625" style="27"/>
  </cols>
  <sheetData>
    <row r="1" spans="1:25" ht="15" x14ac:dyDescent="0.25">
      <c r="A1" s="133" t="s">
        <v>124</v>
      </c>
      <c r="B1" s="134"/>
      <c r="C1" s="135"/>
      <c r="D1" s="25"/>
      <c r="E1" s="118" t="s">
        <v>130</v>
      </c>
      <c r="F1" s="119"/>
      <c r="G1" s="119"/>
      <c r="H1" s="120"/>
      <c r="I1" s="26"/>
      <c r="J1" s="104"/>
      <c r="K1" s="2"/>
      <c r="L1" s="2"/>
      <c r="M1" s="2"/>
      <c r="N1" s="2"/>
      <c r="O1" s="2"/>
      <c r="P1" s="2"/>
      <c r="Q1" s="2"/>
      <c r="R1" s="2"/>
      <c r="S1" s="2"/>
      <c r="T1" s="2"/>
      <c r="U1" s="2"/>
      <c r="V1" s="2"/>
      <c r="W1" s="2"/>
      <c r="X1" s="2"/>
      <c r="Y1" s="4"/>
    </row>
    <row r="2" spans="1:25" ht="18.75" customHeight="1" x14ac:dyDescent="0.3">
      <c r="A2" s="84" t="s">
        <v>0</v>
      </c>
      <c r="B2" s="121"/>
      <c r="C2" s="122"/>
      <c r="D2" s="25"/>
      <c r="E2" s="83" t="s">
        <v>118</v>
      </c>
      <c r="F2" s="129">
        <f>Invoice!B5</f>
        <v>0</v>
      </c>
      <c r="G2" s="129"/>
      <c r="H2" s="130"/>
      <c r="I2" s="28"/>
    </row>
    <row r="3" spans="1:25" ht="18.75" customHeight="1" x14ac:dyDescent="0.25">
      <c r="A3" s="84" t="s">
        <v>1</v>
      </c>
      <c r="B3" s="123"/>
      <c r="C3" s="124"/>
      <c r="D3" s="25"/>
      <c r="E3" s="83" t="s">
        <v>123</v>
      </c>
      <c r="F3" s="129">
        <f>Invoice!B4</f>
        <v>0</v>
      </c>
      <c r="G3" s="129"/>
      <c r="H3" s="130"/>
      <c r="I3" s="29"/>
    </row>
    <row r="4" spans="1:25" ht="15" customHeight="1" thickBot="1" x14ac:dyDescent="0.25">
      <c r="A4" s="94" t="s">
        <v>2</v>
      </c>
      <c r="B4" s="125"/>
      <c r="C4" s="126"/>
      <c r="D4" s="25"/>
      <c r="E4" s="131" t="s">
        <v>12</v>
      </c>
      <c r="F4" s="132"/>
      <c r="G4" s="127">
        <f>Invoice!G7</f>
        <v>0</v>
      </c>
      <c r="H4" s="128"/>
      <c r="I4" s="29"/>
    </row>
    <row r="5" spans="1:25" ht="15.75" customHeight="1" x14ac:dyDescent="0.25">
      <c r="A5" s="142" t="s">
        <v>129</v>
      </c>
      <c r="B5" s="143"/>
      <c r="C5" s="144"/>
      <c r="D5" s="25"/>
      <c r="E5" s="131" t="s">
        <v>4</v>
      </c>
      <c r="F5" s="132"/>
      <c r="G5" s="163"/>
      <c r="H5" s="175"/>
      <c r="I5" s="29"/>
    </row>
    <row r="6" spans="1:25" ht="15" customHeight="1" thickBot="1" x14ac:dyDescent="0.25">
      <c r="A6" s="95" t="s">
        <v>125</v>
      </c>
      <c r="B6" s="136"/>
      <c r="C6" s="137"/>
      <c r="D6" s="25"/>
      <c r="E6" s="131" t="s">
        <v>5</v>
      </c>
      <c r="F6" s="132"/>
      <c r="G6" s="167">
        <f>Invoice!B8</f>
        <v>0</v>
      </c>
      <c r="H6" s="168"/>
      <c r="I6" s="29"/>
    </row>
    <row r="7" spans="1:25" ht="15" customHeight="1" x14ac:dyDescent="0.2">
      <c r="A7" s="89" t="s">
        <v>126</v>
      </c>
      <c r="B7" s="138"/>
      <c r="C7" s="139"/>
      <c r="D7" s="100" t="s">
        <v>220</v>
      </c>
      <c r="E7" s="131" t="s">
        <v>3</v>
      </c>
      <c r="F7" s="132"/>
      <c r="G7" s="163"/>
      <c r="H7" s="164"/>
      <c r="I7" s="29"/>
      <c r="L7" s="27" t="s">
        <v>75</v>
      </c>
    </row>
    <row r="8" spans="1:25" ht="15.75" customHeight="1" thickBot="1" x14ac:dyDescent="0.25">
      <c r="A8" s="90" t="s">
        <v>126</v>
      </c>
      <c r="B8" s="140"/>
      <c r="C8" s="141"/>
      <c r="D8" s="99"/>
      <c r="E8" s="173" t="s">
        <v>14</v>
      </c>
      <c r="F8" s="174"/>
      <c r="G8" s="165"/>
      <c r="H8" s="166"/>
      <c r="I8" s="29"/>
    </row>
    <row r="9" spans="1:25" ht="9.75" customHeight="1" thickBot="1" x14ac:dyDescent="0.25">
      <c r="E9" s="4"/>
      <c r="F9" s="30"/>
      <c r="G9" s="30"/>
      <c r="H9" s="30"/>
      <c r="I9" s="30"/>
    </row>
    <row r="10" spans="1:25" ht="14.25" customHeight="1" x14ac:dyDescent="0.2">
      <c r="A10" s="118" t="s">
        <v>131</v>
      </c>
      <c r="B10" s="148"/>
      <c r="C10" s="148"/>
      <c r="D10" s="148"/>
      <c r="E10" s="148"/>
      <c r="F10" s="148"/>
      <c r="G10" s="148"/>
      <c r="H10" s="149"/>
      <c r="I10" s="31"/>
    </row>
    <row r="11" spans="1:25" ht="24" x14ac:dyDescent="0.2">
      <c r="A11" s="110" t="s">
        <v>41</v>
      </c>
      <c r="B11" s="111"/>
      <c r="C11" s="112"/>
      <c r="D11" s="35" t="s">
        <v>6</v>
      </c>
      <c r="E11" s="35" t="s">
        <v>7</v>
      </c>
      <c r="F11" s="35" t="s">
        <v>8</v>
      </c>
      <c r="G11" s="35" t="s">
        <v>79</v>
      </c>
      <c r="H11" s="79" t="s">
        <v>80</v>
      </c>
      <c r="I11" s="3"/>
    </row>
    <row r="12" spans="1:25" ht="15" customHeight="1" x14ac:dyDescent="0.2">
      <c r="A12" s="116"/>
      <c r="B12" s="117"/>
      <c r="C12" s="117"/>
      <c r="D12" s="32"/>
      <c r="E12" s="74"/>
      <c r="F12" s="32"/>
      <c r="G12" s="33"/>
      <c r="H12" s="80">
        <f t="shared" ref="H12:H17" si="0">G12*F12</f>
        <v>0</v>
      </c>
      <c r="I12" s="5"/>
      <c r="J12" s="105">
        <f>ROUND(H12*E44,2)</f>
        <v>0</v>
      </c>
    </row>
    <row r="13" spans="1:25" ht="15" customHeight="1" x14ac:dyDescent="0.2">
      <c r="A13" s="116"/>
      <c r="B13" s="117"/>
      <c r="C13" s="117"/>
      <c r="D13" s="32"/>
      <c r="E13" s="74"/>
      <c r="F13" s="32"/>
      <c r="G13" s="33"/>
      <c r="H13" s="80">
        <f t="shared" si="0"/>
        <v>0</v>
      </c>
      <c r="I13" s="5"/>
      <c r="J13" s="105">
        <f>ROUND(H13*E44,2)</f>
        <v>0</v>
      </c>
    </row>
    <row r="14" spans="1:25" ht="15" customHeight="1" x14ac:dyDescent="0.2">
      <c r="A14" s="116"/>
      <c r="B14" s="117"/>
      <c r="C14" s="117"/>
      <c r="D14" s="32"/>
      <c r="E14" s="74"/>
      <c r="F14" s="32"/>
      <c r="G14" s="33"/>
      <c r="H14" s="80">
        <f t="shared" si="0"/>
        <v>0</v>
      </c>
      <c r="I14" s="4"/>
      <c r="J14" s="105">
        <f>ROUND(H14*E44,2)</f>
        <v>0</v>
      </c>
    </row>
    <row r="15" spans="1:25" ht="15" customHeight="1" x14ac:dyDescent="0.2">
      <c r="A15" s="116"/>
      <c r="B15" s="117"/>
      <c r="C15" s="117"/>
      <c r="D15" s="32"/>
      <c r="E15" s="74"/>
      <c r="F15" s="32"/>
      <c r="G15" s="33"/>
      <c r="H15" s="80">
        <f t="shared" si="0"/>
        <v>0</v>
      </c>
      <c r="I15" s="4"/>
      <c r="J15" s="105">
        <f>ROUND(H15*E44,2)</f>
        <v>0</v>
      </c>
    </row>
    <row r="16" spans="1:25" ht="15" customHeight="1" x14ac:dyDescent="0.2">
      <c r="A16" s="116"/>
      <c r="B16" s="117"/>
      <c r="C16" s="117"/>
      <c r="D16" s="32"/>
      <c r="E16" s="74"/>
      <c r="F16" s="32"/>
      <c r="G16" s="33"/>
      <c r="H16" s="80">
        <f t="shared" si="0"/>
        <v>0</v>
      </c>
      <c r="I16" s="4"/>
      <c r="J16" s="105">
        <f>ROUND(H16*E44,2)</f>
        <v>0</v>
      </c>
    </row>
    <row r="17" spans="1:10" ht="15" customHeight="1" x14ac:dyDescent="0.2">
      <c r="A17" s="116"/>
      <c r="B17" s="117"/>
      <c r="C17" s="117"/>
      <c r="D17" s="32"/>
      <c r="E17" s="74"/>
      <c r="F17" s="32"/>
      <c r="G17" s="33"/>
      <c r="H17" s="80">
        <f t="shared" si="0"/>
        <v>0</v>
      </c>
      <c r="I17" s="4"/>
      <c r="J17" s="105">
        <f>ROUND(H17*E44,2)</f>
        <v>0</v>
      </c>
    </row>
    <row r="18" spans="1:10" ht="12.75" thickBot="1" x14ac:dyDescent="0.25">
      <c r="A18" s="152" t="s">
        <v>78</v>
      </c>
      <c r="B18" s="153"/>
      <c r="C18" s="153"/>
      <c r="D18" s="153"/>
      <c r="E18" s="91">
        <f>SUM(E12:E17)</f>
        <v>0</v>
      </c>
      <c r="F18" s="92"/>
      <c r="G18" s="92"/>
      <c r="H18" s="93">
        <f>SUM(H12:H17)</f>
        <v>0</v>
      </c>
      <c r="I18" s="4"/>
    </row>
    <row r="19" spans="1:10" ht="22.5" customHeight="1" thickBot="1" x14ac:dyDescent="0.25">
      <c r="A19" s="4"/>
      <c r="B19" s="4"/>
      <c r="C19" s="4"/>
      <c r="D19" s="4"/>
      <c r="E19" s="4"/>
      <c r="F19" s="47" t="s">
        <v>11</v>
      </c>
      <c r="G19" s="46" t="s">
        <v>127</v>
      </c>
      <c r="H19" s="45" t="s">
        <v>74</v>
      </c>
      <c r="I19" s="3"/>
    </row>
    <row r="20" spans="1:10" ht="15.75" thickBot="1" x14ac:dyDescent="0.25">
      <c r="A20" s="4"/>
      <c r="B20" s="4"/>
      <c r="C20" s="4"/>
      <c r="D20" s="4"/>
      <c r="E20" s="4"/>
      <c r="F20" s="48">
        <f>SUM(J12:J17)</f>
        <v>0</v>
      </c>
      <c r="G20" s="34">
        <f>IF(H20=500,E18+F20+H18-500,D8)</f>
        <v>0</v>
      </c>
      <c r="H20" s="50">
        <f>IF(E18+F20+H18-D8&gt;500,500,E18+F20+H18-D8)</f>
        <v>0</v>
      </c>
      <c r="I20" s="5"/>
      <c r="J20" s="106"/>
    </row>
    <row r="21" spans="1:10" ht="6" customHeight="1" thickBot="1" x14ac:dyDescent="0.25">
      <c r="A21" s="4"/>
      <c r="B21" s="4"/>
      <c r="C21" s="4"/>
      <c r="D21" s="4"/>
      <c r="E21" s="4"/>
      <c r="F21" s="4"/>
      <c r="G21" s="4"/>
      <c r="H21" s="4"/>
      <c r="I21" s="4"/>
    </row>
    <row r="22" spans="1:10" ht="24" x14ac:dyDescent="0.2">
      <c r="A22" s="150" t="s">
        <v>42</v>
      </c>
      <c r="B22" s="151"/>
      <c r="C22" s="151"/>
      <c r="D22" s="81" t="s">
        <v>6</v>
      </c>
      <c r="E22" s="81" t="s">
        <v>7</v>
      </c>
      <c r="F22" s="81" t="s">
        <v>8</v>
      </c>
      <c r="G22" s="81" t="s">
        <v>9</v>
      </c>
      <c r="H22" s="82" t="s">
        <v>10</v>
      </c>
      <c r="I22" s="3"/>
    </row>
    <row r="23" spans="1:10" ht="15" customHeight="1" x14ac:dyDescent="0.2">
      <c r="A23" s="116"/>
      <c r="B23" s="117"/>
      <c r="C23" s="117"/>
      <c r="D23" s="32"/>
      <c r="E23" s="74"/>
      <c r="F23" s="32"/>
      <c r="G23" s="36"/>
      <c r="H23" s="80">
        <f>G23*F23</f>
        <v>0</v>
      </c>
      <c r="I23" s="4"/>
      <c r="J23" s="105">
        <f>ROUND(H23*E44,2)</f>
        <v>0</v>
      </c>
    </row>
    <row r="24" spans="1:10" ht="15" customHeight="1" x14ac:dyDescent="0.2">
      <c r="A24" s="116"/>
      <c r="B24" s="117"/>
      <c r="C24" s="117"/>
      <c r="D24" s="32"/>
      <c r="E24" s="74"/>
      <c r="F24" s="32"/>
      <c r="G24" s="36"/>
      <c r="H24" s="80">
        <f>G24*F24</f>
        <v>0</v>
      </c>
      <c r="I24" s="4"/>
      <c r="J24" s="105">
        <f>ROUND(H24*E44,2)</f>
        <v>0</v>
      </c>
    </row>
    <row r="25" spans="1:10" ht="15" customHeight="1" x14ac:dyDescent="0.2">
      <c r="A25" s="116"/>
      <c r="B25" s="117"/>
      <c r="C25" s="117"/>
      <c r="D25" s="32"/>
      <c r="E25" s="74"/>
      <c r="F25" s="32"/>
      <c r="G25" s="36"/>
      <c r="H25" s="80">
        <f>G25*F25</f>
        <v>0</v>
      </c>
      <c r="I25" s="4"/>
      <c r="J25" s="105">
        <f>ROUND(H25*E44,2)</f>
        <v>0</v>
      </c>
    </row>
    <row r="26" spans="1:10" ht="15" customHeight="1" x14ac:dyDescent="0.2">
      <c r="A26" s="116"/>
      <c r="B26" s="117"/>
      <c r="C26" s="117"/>
      <c r="D26" s="32"/>
      <c r="E26" s="74"/>
      <c r="F26" s="32"/>
      <c r="G26" s="36"/>
      <c r="H26" s="80">
        <f>G26*F26</f>
        <v>0</v>
      </c>
      <c r="I26" s="4"/>
      <c r="J26" s="105">
        <f>ROUND(H26*E44,2)</f>
        <v>0</v>
      </c>
    </row>
    <row r="27" spans="1:10" ht="12.75" thickBot="1" x14ac:dyDescent="0.25">
      <c r="A27" s="152" t="s">
        <v>76</v>
      </c>
      <c r="B27" s="153"/>
      <c r="C27" s="153"/>
      <c r="D27" s="153"/>
      <c r="E27" s="91">
        <f>SUM(E22:E26)</f>
        <v>0</v>
      </c>
      <c r="F27" s="92"/>
      <c r="G27" s="92"/>
      <c r="H27" s="93">
        <f>SUM(H23:H26)</f>
        <v>0</v>
      </c>
      <c r="I27" s="4"/>
    </row>
    <row r="28" spans="1:10" ht="23.25" customHeight="1" thickBot="1" x14ac:dyDescent="0.25">
      <c r="A28" s="4"/>
      <c r="B28" s="4"/>
      <c r="C28" s="4"/>
      <c r="D28" s="4"/>
      <c r="E28" s="4"/>
      <c r="F28" s="47" t="s">
        <v>11</v>
      </c>
      <c r="G28" s="46" t="s">
        <v>127</v>
      </c>
      <c r="H28" s="45" t="s">
        <v>121</v>
      </c>
      <c r="I28" s="3"/>
    </row>
    <row r="29" spans="1:10" ht="15.75" thickBot="1" x14ac:dyDescent="0.25">
      <c r="A29" s="4"/>
      <c r="B29" s="4"/>
      <c r="C29" s="4"/>
      <c r="D29" s="4"/>
      <c r="E29" s="4"/>
      <c r="F29" s="48">
        <f>SUM(J23:J26)</f>
        <v>0</v>
      </c>
      <c r="G29" s="37">
        <f>IF(J29&lt;0,0,J29)</f>
        <v>0</v>
      </c>
      <c r="H29" s="50">
        <f>IF(G29&lt;0,E27+F29+H27,E27+F29+H27-G29)</f>
        <v>0</v>
      </c>
      <c r="I29" s="4"/>
      <c r="J29" s="107">
        <f>IF(H20&lt;500,E27+F29+H27-(500-H20),E27+F29+H27)</f>
        <v>-500</v>
      </c>
    </row>
    <row r="30" spans="1:10" ht="5.25" customHeight="1" thickBot="1" x14ac:dyDescent="0.25">
      <c r="A30" s="4"/>
      <c r="B30" s="4"/>
      <c r="C30" s="4"/>
      <c r="D30" s="4"/>
      <c r="E30" s="4"/>
      <c r="F30" s="4"/>
      <c r="G30" s="4"/>
      <c r="H30" s="4"/>
      <c r="I30" s="4"/>
    </row>
    <row r="31" spans="1:10" ht="24" x14ac:dyDescent="0.2">
      <c r="A31" s="161" t="s">
        <v>43</v>
      </c>
      <c r="B31" s="162"/>
      <c r="C31" s="162"/>
      <c r="D31" s="81" t="s">
        <v>6</v>
      </c>
      <c r="E31" s="81" t="s">
        <v>7</v>
      </c>
      <c r="F31" s="81" t="s">
        <v>8</v>
      </c>
      <c r="G31" s="81" t="s">
        <v>9</v>
      </c>
      <c r="H31" s="82" t="s">
        <v>10</v>
      </c>
      <c r="I31" s="3"/>
    </row>
    <row r="32" spans="1:10" ht="15" customHeight="1" x14ac:dyDescent="0.2">
      <c r="A32" s="116"/>
      <c r="B32" s="117"/>
      <c r="C32" s="117"/>
      <c r="D32" s="38"/>
      <c r="E32" s="74"/>
      <c r="F32" s="38"/>
      <c r="G32" s="36"/>
      <c r="H32" s="80">
        <f>G32*F32</f>
        <v>0</v>
      </c>
      <c r="I32" s="4"/>
      <c r="J32" s="105">
        <f>ROUND(H32*E44,2)</f>
        <v>0</v>
      </c>
    </row>
    <row r="33" spans="1:11" ht="15" customHeight="1" x14ac:dyDescent="0.2">
      <c r="A33" s="116"/>
      <c r="B33" s="117"/>
      <c r="C33" s="117"/>
      <c r="D33" s="38"/>
      <c r="E33" s="74"/>
      <c r="F33" s="38"/>
      <c r="G33" s="36"/>
      <c r="H33" s="80">
        <f>G33*F33</f>
        <v>0</v>
      </c>
      <c r="I33" s="4"/>
      <c r="J33" s="105">
        <f>ROUND(H33*E44,2)</f>
        <v>0</v>
      </c>
    </row>
    <row r="34" spans="1:11" ht="15" customHeight="1" x14ac:dyDescent="0.2">
      <c r="A34" s="116"/>
      <c r="B34" s="117"/>
      <c r="C34" s="117"/>
      <c r="D34" s="38"/>
      <c r="E34" s="74"/>
      <c r="F34" s="38"/>
      <c r="G34" s="36"/>
      <c r="H34" s="80">
        <f>G34*F34</f>
        <v>0</v>
      </c>
      <c r="I34" s="4"/>
      <c r="J34" s="105">
        <f>ROUND(H34*E44,2)</f>
        <v>0</v>
      </c>
    </row>
    <row r="35" spans="1:11" ht="12.75" thickBot="1" x14ac:dyDescent="0.25">
      <c r="A35" s="152" t="s">
        <v>77</v>
      </c>
      <c r="B35" s="153"/>
      <c r="C35" s="153"/>
      <c r="D35" s="153"/>
      <c r="E35" s="91">
        <f>SUM(E30:E34)</f>
        <v>0</v>
      </c>
      <c r="F35" s="92"/>
      <c r="G35" s="92"/>
      <c r="H35" s="93">
        <f>SUM(H31:H34)</f>
        <v>0</v>
      </c>
      <c r="I35" s="4"/>
      <c r="K35" s="39"/>
    </row>
    <row r="36" spans="1:11" ht="24" customHeight="1" thickBot="1" x14ac:dyDescent="0.25">
      <c r="A36" s="4"/>
      <c r="B36" s="4"/>
      <c r="C36" s="4"/>
      <c r="D36" s="4"/>
      <c r="E36" s="4"/>
      <c r="F36" s="47" t="s">
        <v>11</v>
      </c>
      <c r="G36" s="46" t="s">
        <v>127</v>
      </c>
      <c r="H36" s="45" t="s">
        <v>122</v>
      </c>
      <c r="I36" s="3"/>
    </row>
    <row r="37" spans="1:11" ht="15.75" thickBot="1" x14ac:dyDescent="0.25">
      <c r="A37" s="4"/>
      <c r="B37" s="4"/>
      <c r="C37" s="4"/>
      <c r="D37" s="4"/>
      <c r="E37" s="4"/>
      <c r="F37" s="49">
        <f>SUM(J32:J34)</f>
        <v>0</v>
      </c>
      <c r="G37" s="37">
        <f>IF(J37&lt;0,0,J37)</f>
        <v>0</v>
      </c>
      <c r="H37" s="50">
        <f>IF(G37&lt;0,E35+F37+H35,E35+F37+H35-G37)</f>
        <v>0</v>
      </c>
      <c r="I37" s="4"/>
      <c r="J37" s="107">
        <f>IF(H27&lt;500,E35+F37+H35-(500-H20-H29),E35+F37+H35)</f>
        <v>-500</v>
      </c>
    </row>
    <row r="38" spans="1:11" ht="6.75" customHeight="1" x14ac:dyDescent="0.2">
      <c r="A38" s="4"/>
      <c r="B38" s="4"/>
      <c r="C38" s="4"/>
      <c r="D38" s="4"/>
      <c r="E38" s="4"/>
      <c r="F38" s="4"/>
      <c r="G38" s="4"/>
      <c r="H38" s="4"/>
      <c r="I38" s="4"/>
    </row>
    <row r="39" spans="1:11" x14ac:dyDescent="0.2">
      <c r="A39" s="157" t="s">
        <v>132</v>
      </c>
      <c r="B39" s="157"/>
      <c r="C39" s="157"/>
      <c r="D39" s="51" t="s">
        <v>7</v>
      </c>
      <c r="E39" s="51" t="s">
        <v>80</v>
      </c>
      <c r="F39" s="52" t="s">
        <v>11</v>
      </c>
      <c r="G39" s="51" t="s">
        <v>128</v>
      </c>
      <c r="H39" s="52" t="s">
        <v>13</v>
      </c>
      <c r="I39" s="40"/>
    </row>
    <row r="40" spans="1:11" ht="9" customHeight="1" x14ac:dyDescent="0.2">
      <c r="A40" s="158"/>
      <c r="B40" s="158"/>
      <c r="C40" s="158"/>
      <c r="D40" s="160">
        <f>E18+E27+E35</f>
        <v>0</v>
      </c>
      <c r="E40" s="160">
        <f>H18+H27+H35</f>
        <v>0</v>
      </c>
      <c r="F40" s="160">
        <f>F20+F29+F37</f>
        <v>0</v>
      </c>
      <c r="G40" s="160">
        <f>G20+G29+G37</f>
        <v>0</v>
      </c>
      <c r="H40" s="160">
        <f>H20+H29+H37</f>
        <v>0</v>
      </c>
      <c r="I40" s="41"/>
    </row>
    <row r="41" spans="1:11" ht="9" customHeight="1" x14ac:dyDescent="0.2">
      <c r="A41" s="158"/>
      <c r="B41" s="158"/>
      <c r="C41" s="158"/>
      <c r="D41" s="160"/>
      <c r="E41" s="160"/>
      <c r="F41" s="160"/>
      <c r="G41" s="160"/>
      <c r="H41" s="160"/>
      <c r="I41" s="41"/>
    </row>
    <row r="42" spans="1:11" ht="9" customHeight="1" x14ac:dyDescent="0.2">
      <c r="A42" s="158"/>
      <c r="B42" s="158"/>
      <c r="C42" s="158"/>
      <c r="D42" s="4"/>
    </row>
    <row r="43" spans="1:11" ht="9" customHeight="1" x14ac:dyDescent="0.2">
      <c r="A43" s="159"/>
      <c r="B43" s="159"/>
      <c r="C43" s="159"/>
      <c r="D43" s="4"/>
      <c r="E43" s="4"/>
      <c r="F43" s="4"/>
      <c r="G43" s="4"/>
      <c r="H43" s="4"/>
    </row>
    <row r="44" spans="1:11" ht="9" customHeight="1" x14ac:dyDescent="0.2">
      <c r="A44" s="147"/>
      <c r="B44" s="146"/>
      <c r="C44" s="147"/>
      <c r="D44" s="145" t="s">
        <v>53</v>
      </c>
      <c r="E44" s="169">
        <f>Invoice!G9</f>
        <v>0</v>
      </c>
      <c r="F44" s="172" t="s">
        <v>120</v>
      </c>
      <c r="G44" s="170">
        <f>Invoice!B9</f>
        <v>0</v>
      </c>
      <c r="H44" s="171"/>
      <c r="I44" s="42"/>
    </row>
    <row r="45" spans="1:11" ht="11.25" customHeight="1" x14ac:dyDescent="0.2">
      <c r="A45" s="147"/>
      <c r="B45" s="147"/>
      <c r="C45" s="147"/>
      <c r="D45" s="145"/>
      <c r="E45" s="169"/>
      <c r="F45" s="172"/>
      <c r="G45" s="171"/>
      <c r="H45" s="171"/>
      <c r="I45" s="42"/>
    </row>
    <row r="49" spans="1:5" x14ac:dyDescent="0.2">
      <c r="A49" s="43"/>
    </row>
    <row r="50" spans="1:5" x14ac:dyDescent="0.2">
      <c r="E50" s="44"/>
    </row>
  </sheetData>
  <sheetProtection sheet="1" objects="1" scenarios="1"/>
  <mergeCells count="55">
    <mergeCell ref="E1:H1"/>
    <mergeCell ref="B2:C2"/>
    <mergeCell ref="G6:H6"/>
    <mergeCell ref="E5:F5"/>
    <mergeCell ref="F3:H3"/>
    <mergeCell ref="A1:C1"/>
    <mergeCell ref="F2:H2"/>
    <mergeCell ref="B3:C3"/>
    <mergeCell ref="B4:C4"/>
    <mergeCell ref="G4:H4"/>
    <mergeCell ref="E4:F4"/>
    <mergeCell ref="A5:C5"/>
    <mergeCell ref="B6:C6"/>
    <mergeCell ref="G5:H5"/>
    <mergeCell ref="E6:F6"/>
    <mergeCell ref="E8:F8"/>
    <mergeCell ref="G8:H8"/>
    <mergeCell ref="A10:H10"/>
    <mergeCell ref="E7:F7"/>
    <mergeCell ref="A22:C22"/>
    <mergeCell ref="A11:C11"/>
    <mergeCell ref="B7:C7"/>
    <mergeCell ref="B8:C8"/>
    <mergeCell ref="G7:H7"/>
    <mergeCell ref="A23:C23"/>
    <mergeCell ref="A24:C24"/>
    <mergeCell ref="A12:C12"/>
    <mergeCell ref="A13:C13"/>
    <mergeCell ref="A14:C14"/>
    <mergeCell ref="A15:C15"/>
    <mergeCell ref="A16:C16"/>
    <mergeCell ref="A18:D18"/>
    <mergeCell ref="A17:C17"/>
    <mergeCell ref="A25:C25"/>
    <mergeCell ref="A26:C26"/>
    <mergeCell ref="A34:C34"/>
    <mergeCell ref="A31:C31"/>
    <mergeCell ref="A32:C32"/>
    <mergeCell ref="A27:D27"/>
    <mergeCell ref="A33:C33"/>
    <mergeCell ref="G44:H45"/>
    <mergeCell ref="D40:D41"/>
    <mergeCell ref="E40:E41"/>
    <mergeCell ref="F40:F41"/>
    <mergeCell ref="G40:G41"/>
    <mergeCell ref="H40:H41"/>
    <mergeCell ref="F44:F45"/>
    <mergeCell ref="A44:A45"/>
    <mergeCell ref="A35:D35"/>
    <mergeCell ref="B44:C45"/>
    <mergeCell ref="D44:D45"/>
    <mergeCell ref="E44:E45"/>
    <mergeCell ref="A42:C43"/>
    <mergeCell ref="A39:C39"/>
    <mergeCell ref="A40:C41"/>
  </mergeCells>
  <conditionalFormatting sqref="H29 H37 H20">
    <cfRule type="cellIs" dxfId="1" priority="2" stopIfTrue="1" operator="greaterThanOrEqual">
      <formula>500</formula>
    </cfRule>
  </conditionalFormatting>
  <dataValidations count="1">
    <dataValidation allowBlank="1" showInputMessage="1" sqref="B2:C2"/>
  </dataValidations>
  <pageMargins left="0.59" right="0.39" top="0.75" bottom="0.75" header="0.3" footer="0.3"/>
  <pageSetup orientation="portrait" r:id="rId1"/>
  <headerFooter differentFirst="1">
    <firstHeader>&amp;L&amp;"-,Bold"&amp;14Repair Notification Form&amp;C&amp;"-,Bold"&amp;14Fax To: 888.336.8334</first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Dropdown!$C$1:$C$10</xm:f>
          </x14:formula1>
          <xm:sqref>G5:H5</xm:sqref>
        </x14:dataValidation>
        <x14:dataValidation type="list" allowBlank="1" showInputMessage="1">
          <x14:formula1>
            <xm:f>Dropdown!$A$1:$A$149</xm:f>
          </x14:formula1>
          <xm:sqref>A12:C17 A23:C26 A32:C34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Repair 1</vt:lpstr>
      <vt:lpstr>Repair 2</vt:lpstr>
      <vt:lpstr>Repair 3</vt:lpstr>
      <vt:lpstr>Repair 4</vt:lpstr>
      <vt:lpstr>Repair 5</vt:lpstr>
      <vt:lpstr>Repair 6</vt:lpstr>
      <vt:lpstr>Repair 7</vt:lpstr>
      <vt:lpstr>Repair 8</vt:lpstr>
      <vt:lpstr>Repair 9</vt:lpstr>
      <vt:lpstr>Repair 10</vt:lpstr>
      <vt:lpstr>Invoice</vt:lpstr>
      <vt:lpstr>Form Instructions</vt:lpstr>
      <vt:lpstr>Dropdown</vt:lpstr>
      <vt:lpstr>Invoice!Print_Area</vt:lpstr>
      <vt:lpstr>'Repair 1'!Print_Area</vt:lpstr>
      <vt:lpstr>'Repair 10'!Print_Area</vt:lpstr>
      <vt:lpstr>'Repair 2'!Print_Area</vt:lpstr>
      <vt:lpstr>'Repair 3'!Print_Area</vt:lpstr>
      <vt:lpstr>'Repair 4'!Print_Area</vt:lpstr>
      <vt:lpstr>'Repair 5'!Print_Area</vt:lpstr>
      <vt:lpstr>'Repair 6'!Print_Area</vt:lpstr>
      <vt:lpstr>'Repair 7'!Print_Area</vt:lpstr>
      <vt:lpstr>'Repair 8'!Print_Area</vt:lpstr>
      <vt:lpstr>'Repair 9'!Print_Area</vt:lpstr>
    </vt:vector>
  </TitlesOfParts>
  <Company>DCA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dca</dc:creator>
  <cp:lastModifiedBy>DCA</cp:lastModifiedBy>
  <cp:lastPrinted>2015-04-23T16:09:44Z</cp:lastPrinted>
  <dcterms:created xsi:type="dcterms:W3CDTF">2010-07-14T21:32:20Z</dcterms:created>
  <dcterms:modified xsi:type="dcterms:W3CDTF">2015-06-04T18:12:23Z</dcterms:modified>
</cp:coreProperties>
</file>